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2240" windowHeight="7680" firstSheet="8" activeTab="12"/>
  </bookViews>
  <sheets>
    <sheet name="ตารางที่ 1" sheetId="1" r:id="rId1"/>
    <sheet name="ตารางที่ 2" sheetId="2" r:id="rId2"/>
    <sheet name="ตารางที่ 3" sheetId="3" r:id="rId3"/>
    <sheet name="ตารางที่ 4" sheetId="4" r:id="rId4"/>
    <sheet name="ตารางที่ 5" sheetId="5" r:id="rId5"/>
    <sheet name="ตัวอย่าง ตารางที่ 2 " sheetId="6" r:id="rId6"/>
    <sheet name="ตัวอย่าง ตารางที่ 1 " sheetId="7" r:id="rId7"/>
    <sheet name="ตัวอย่าง ตารางที่ 3 " sheetId="8" r:id="rId8"/>
    <sheet name="ตัวอย่าง ตารางที่ 4 " sheetId="9" r:id="rId9"/>
    <sheet name="ตัวอย่าง ตารางที่ 5" sheetId="10" r:id="rId10"/>
    <sheet name="ตารางที่ 6" sheetId="11" r:id="rId11"/>
    <sheet name="ตัวอย่าง ตารางที่ 6" sheetId="12" r:id="rId12"/>
    <sheet name="บัญชีประเภทแยกค่าใช้จ่าย ตร3" sheetId="13" r:id="rId13"/>
  </sheets>
  <definedNames>
    <definedName name="_xlnm.Print_Titles" localSheetId="6">'ตัวอย่าง ตารางที่ 1 '!$3:$3</definedName>
    <definedName name="_xlnm.Print_Titles" localSheetId="9">'ตัวอย่าง ตารางที่ 5'!$2:$4</definedName>
    <definedName name="_xlnm.Print_Titles" localSheetId="0">'ตารางที่ 1'!$3:$3</definedName>
    <definedName name="_xlnm.Print_Titles" localSheetId="4">'ตารางที่ 5'!$2:$4</definedName>
  </definedNames>
  <calcPr fullCalcOnLoad="1"/>
</workbook>
</file>

<file path=xl/sharedStrings.xml><?xml version="1.0" encoding="utf-8"?>
<sst xmlns="http://schemas.openxmlformats.org/spreadsheetml/2006/main" count="487" uniqueCount="173">
  <si>
    <t>ประเภทค่าใช้จ่าย</t>
  </si>
  <si>
    <t>เงินใน</t>
  </si>
  <si>
    <t>เงินนอก</t>
  </si>
  <si>
    <t>รวม</t>
  </si>
  <si>
    <t xml:space="preserve">                                                                                                                       </t>
  </si>
  <si>
    <t>งบประมาณ</t>
  </si>
  <si>
    <t>1. ค่าใช้จ่ายบุคคลากร</t>
  </si>
  <si>
    <t>2. ค่าใช้จ่ายด้านการฝึกอบรม</t>
  </si>
  <si>
    <t>3. ค่าใช้จ่ายเดินทาง</t>
  </si>
  <si>
    <t>รวมต้นทุนผลผลิต</t>
  </si>
  <si>
    <t>ศูนย์ต้นทุน</t>
  </si>
  <si>
    <t>ค่าใช้จ่ายทางตรง</t>
  </si>
  <si>
    <t>ค่าใช้จ่ายทางอ้อม</t>
  </si>
  <si>
    <t>รวมทั้งสิ้น</t>
  </si>
  <si>
    <t>ค่าใช้จ่ายบุคลากร</t>
  </si>
  <si>
    <t xml:space="preserve">ค่าตอบแทน </t>
  </si>
  <si>
    <t>ค่าใช้จ่ายดำเนินงาน</t>
  </si>
  <si>
    <t>ค่าใช้จ่าย</t>
  </si>
  <si>
    <t>ค่าเสื่อมราคา</t>
  </si>
  <si>
    <t xml:space="preserve">ใช้สอยวัสดุฯ </t>
  </si>
  <si>
    <t>รักษาความมั่นคงฯ</t>
  </si>
  <si>
    <t>อื่น</t>
  </si>
  <si>
    <t>ด้านการฝึกอบรม</t>
  </si>
  <si>
    <t>ศูนย์ต้นทุนหลัก</t>
  </si>
  <si>
    <t>5101</t>
  </si>
  <si>
    <t>5104</t>
  </si>
  <si>
    <t>5106</t>
  </si>
  <si>
    <t>5102</t>
  </si>
  <si>
    <t>5103</t>
  </si>
  <si>
    <t>5105</t>
  </si>
  <si>
    <t>5212</t>
  </si>
  <si>
    <t>อ5101</t>
  </si>
  <si>
    <t>ต้นทุนรวม</t>
  </si>
  <si>
    <t xml:space="preserve">ปริมาณ </t>
  </si>
  <si>
    <t>ต้นทุน</t>
  </si>
  <si>
    <t>(หน่วยนับ)</t>
  </si>
  <si>
    <t>ต่อหน่วย</t>
  </si>
  <si>
    <t>กิจกรรมย่อยของหน่วยงานหลัก</t>
  </si>
  <si>
    <t>กิจกรรมย่อยของหน่วยงานสนับสนุน</t>
  </si>
  <si>
    <t>รวมค่าใช้จ่ายทางตรง</t>
  </si>
  <si>
    <t>ค่าไฟฟ้า</t>
  </si>
  <si>
    <t>ค่าน้ำ</t>
  </si>
  <si>
    <t>รวมค่าใช้จ่ายทางอ้อม</t>
  </si>
  <si>
    <t>ต้นทุนของ</t>
  </si>
  <si>
    <t>รวมต้นทุนหน่วยงานหลัก</t>
  </si>
  <si>
    <t>หน่วยงานหลัก</t>
  </si>
  <si>
    <t>สัดส่วน</t>
  </si>
  <si>
    <t>หน่วยงานสนับสนุน</t>
  </si>
  <si>
    <t>จำนวนคน</t>
  </si>
  <si>
    <t>ลำดับ</t>
  </si>
  <si>
    <t>4. ค่าตอบแทน ใช้สอยวัสดุและค่าสาธารณูปโภค</t>
  </si>
  <si>
    <t xml:space="preserve">    4.1 ค่าตอบแทน</t>
  </si>
  <si>
    <t xml:space="preserve">    4.2 ค่าใช้สอย</t>
  </si>
  <si>
    <t xml:space="preserve">    4.3 ค่าวัสดุ</t>
  </si>
  <si>
    <t xml:space="preserve">    4.4 ค่าเบี้ยเลี้ยง</t>
  </si>
  <si>
    <t xml:space="preserve">    4.5 ค่าไฟฟ้า</t>
  </si>
  <si>
    <t xml:space="preserve">    4.6 ค่าน้ำ</t>
  </si>
  <si>
    <t xml:space="preserve">    4.7 ค่าโทรศัพท์</t>
  </si>
  <si>
    <t>5. ค่ายาและเวชภัณฑ์</t>
  </si>
  <si>
    <t>6. ค่าเสื่อมราคาและค่าตัดจำหน่าย</t>
  </si>
  <si>
    <t>7. ค่าใช้จ่ายดำเนินงานรักษาความมั่นคงของประเทศ</t>
  </si>
  <si>
    <t xml:space="preserve">    4.8 ค่าไปรษณีย์</t>
  </si>
  <si>
    <t>ค่าโทรศัพท์</t>
  </si>
  <si>
    <t>เงินรายรับ ฯ</t>
  </si>
  <si>
    <t xml:space="preserve"> </t>
  </si>
  <si>
    <t>กิจกรรม 1</t>
  </si>
  <si>
    <t>กิจกรรม 2</t>
  </si>
  <si>
    <t>กิจกรรม 3</t>
  </si>
  <si>
    <t>กิจกรรม 4</t>
  </si>
  <si>
    <t xml:space="preserve">ค่าใช้สอย </t>
  </si>
  <si>
    <t xml:space="preserve"> งบบริหาร</t>
  </si>
  <si>
    <t>8. ค่าใช้จ่ายเงินอุดหนุน</t>
  </si>
  <si>
    <t>9. ค่าใช้จ่ายสวัสดิการสังคม</t>
  </si>
  <si>
    <t>10. ค่าใช้จ่ายอื่นของเงินรายรับ</t>
  </si>
  <si>
    <t xml:space="preserve">         4.5.1 มิเตอร์ที่ 1 (กอง.....)</t>
  </si>
  <si>
    <t xml:space="preserve">         4.5.2 มิเตอร์ที่ 2 (กอง.....)</t>
  </si>
  <si>
    <t xml:space="preserve">         4.5.3 มิเตอร์ที่ 3 (กอง.....)</t>
  </si>
  <si>
    <t xml:space="preserve">         4.7.1 หมายเลข...... (กอง.....)</t>
  </si>
  <si>
    <t xml:space="preserve">         4.7.2 หมายเลข...... (กอง.....)</t>
  </si>
  <si>
    <t xml:space="preserve">         4.7.3 หมายเลข...... (กอง.....)</t>
  </si>
  <si>
    <t>ค่าเสื่อมราคาและ</t>
  </si>
  <si>
    <t>ค่าตัดจำหน่าย</t>
  </si>
  <si>
    <t>เดินทาง</t>
  </si>
  <si>
    <t>ต้นทุนรวมเพิ่ม/(ลด) %</t>
  </si>
  <si>
    <t>ต้นทุนคงที่</t>
  </si>
  <si>
    <t>ต้นทุนผันแปร</t>
  </si>
  <si>
    <t xml:space="preserve"> ศูนย์ต้นทุน......................................................................</t>
  </si>
  <si>
    <r>
      <t>ตารางที่ 5</t>
    </r>
    <r>
      <rPr>
        <b/>
        <sz val="16"/>
        <rFont val="TH SarabunPSK"/>
        <family val="2"/>
      </rPr>
      <t xml:space="preserve">  รายงานต้นทุนต่อหน่วยกิจกรรม</t>
    </r>
  </si>
  <si>
    <r>
      <rPr>
        <b/>
        <u val="single"/>
        <sz val="16"/>
        <rFont val="TH SarabunPSK"/>
        <family val="2"/>
      </rPr>
      <t>ตารางที่ 4</t>
    </r>
    <r>
      <rPr>
        <b/>
        <sz val="16"/>
        <rFont val="TH SarabunPSK"/>
        <family val="2"/>
      </rPr>
      <t xml:space="preserve">  กระจายต้นทุนหน่วยงานหลักและหน่วยงานสนับสนุนไปสู่กิจกรรมที่เกี่ยวข้อง</t>
    </r>
  </si>
  <si>
    <r>
      <t>ตารางที่ 2</t>
    </r>
    <r>
      <rPr>
        <b/>
        <sz val="16"/>
        <rFont val="TH SarabunPSK"/>
        <family val="2"/>
      </rPr>
      <t xml:space="preserve">  รายงานต้นทุนรวมของหน่วยงานโดยแยกประเภทตามแหล่งของเงิน</t>
    </r>
  </si>
  <si>
    <t xml:space="preserve">ตารางที่ 1 การกำหนดหน่วยงานหลักและหน่วยงานสนับสนุนของหน่วยต้นทุน </t>
  </si>
  <si>
    <t xml:space="preserve">  (หน่วย : บาท)</t>
  </si>
  <si>
    <t>หมายเหตุ : ต้นทุนคงที่ หมายถึง ต้นทุนที่ไม่ได้เปลี่ยนแปลงไปตามปริมาณกิจกรรมหรือผลผลิตของหน่วยงาน</t>
  </si>
  <si>
    <r>
      <t>ตัวอย่าง ตารางที่ 2</t>
    </r>
    <r>
      <rPr>
        <b/>
        <sz val="16"/>
        <rFont val="TH SarabunPSK"/>
        <family val="2"/>
      </rPr>
      <t xml:space="preserve">  รายงานต้นทุนรวมของหน่วยงานโดยแยกประเภทตามแหล่งของเงิน</t>
    </r>
  </si>
  <si>
    <t>หน่วยต้นทุน…..มทบ.99........................................</t>
  </si>
  <si>
    <t>บก.มทบ.99</t>
  </si>
  <si>
    <t>ร้อย.มทบ.99</t>
  </si>
  <si>
    <t>ร้อย.สห.มทบ.99</t>
  </si>
  <si>
    <t>ศูนย์ฝึก นศท</t>
  </si>
  <si>
    <t>รพ.มทบ.99</t>
  </si>
  <si>
    <t>ฝ่ายโครงการและงบประมาณ</t>
  </si>
  <si>
    <t>ฝ่ายการเงิน</t>
  </si>
  <si>
    <t>ฝ่ายพระธรรมนูญ</t>
  </si>
  <si>
    <t>ฝ่ายการสื่อสาร</t>
  </si>
  <si>
    <t>สำนักงานขนส่ง</t>
  </si>
  <si>
    <t>แผนกสรรพาวุธ</t>
  </si>
  <si>
    <t>แผนกพลาธิการ</t>
  </si>
  <si>
    <r>
      <t>ตารางที่ 3</t>
    </r>
    <r>
      <rPr>
        <sz val="14"/>
        <rFont val="TH SarabunPSK"/>
        <family val="2"/>
      </rPr>
      <t xml:space="preserve">  รายงานต้นทุนตามหน่วยงานแยกตามประเภทค่าใช้จ่าย</t>
    </r>
  </si>
  <si>
    <t>จำนวนตน</t>
  </si>
  <si>
    <t>(จากตารางที่ 3 )</t>
  </si>
  <si>
    <t>การเทิดทูนสถาบันพระมหากษัตริย์</t>
  </si>
  <si>
    <t xml:space="preserve">การป้องกันการล่วงละเมิดสถาบันพระมหากษัตริย์ </t>
  </si>
  <si>
    <t xml:space="preserve">การส่งกำลังบำรุง </t>
  </si>
  <si>
    <t>กิจกรรม</t>
  </si>
  <si>
    <t>ต้นทุนทางตรง ปีงบประมาณ พ.ศ. 2554</t>
  </si>
  <si>
    <t>ต้นทุนคงที่เพิ่ม/(ลด)%</t>
  </si>
  <si>
    <t>ต้นทุนผันแปร เพิ่ม/(ลด)%</t>
  </si>
  <si>
    <t>ต้นทุนคงที่เพิ่ม/(ลด)</t>
  </si>
  <si>
    <t>ต้นทุน    ผันแปร เพิ่ม/(ลด</t>
  </si>
  <si>
    <t xml:space="preserve">ต้นทุนรวมเพิ่ม/(ลด) </t>
  </si>
  <si>
    <t>ค่าเสื่อมราคาและตัดจำหน่าย</t>
  </si>
  <si>
    <t>ค่าใช้จ่ายอุตหนุน</t>
  </si>
  <si>
    <t>ค่าใช้จ่ายฝึกอบรม</t>
  </si>
  <si>
    <t>ค่าใช้จ่ายเดินทาง</t>
  </si>
  <si>
    <t>ค่าตอบแทนใช้สอยวัสดุ</t>
  </si>
  <si>
    <t xml:space="preserve">                   ต้นทุนผันแปร หมายถึง ต้นทุนที่เปลี่ยนแปลงไปตามปริมาณกิจกรรมหรือผลผลิตของหน่วยงาน</t>
  </si>
  <si>
    <t xml:space="preserve">รายงานเปรียบเทียบผลการคำนวณต้นทุนผลผลิตระหว่างปีงบประมาณ </t>
  </si>
  <si>
    <t>ต้นทุนทางตรง ปีงบประมาณ พ.ศ. 2555</t>
  </si>
  <si>
    <t>ศูนย์ต้นทุนหรือหน่วยงาน</t>
  </si>
  <si>
    <t xml:space="preserve"> ตารางที่ 6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 จากตาราง 3)</t>
  </si>
  <si>
    <t>ต้นทุนทางทางตรง ปีงบประมาณ พ.ศ. 2555</t>
  </si>
  <si>
    <t>หน่วยต้นทุน…..........................................</t>
  </si>
  <si>
    <r>
      <t>ตัวอย่าง ตารางที่ 3</t>
    </r>
    <r>
      <rPr>
        <sz val="14"/>
        <rFont val="TH SarabunPSK"/>
        <family val="2"/>
      </rPr>
      <t xml:space="preserve">  รายงานต้นทุนตามหน่วยงานแยกตามประเภทค่าใช้จ่าย</t>
    </r>
  </si>
  <si>
    <r>
      <rPr>
        <b/>
        <u val="single"/>
        <sz val="16"/>
        <rFont val="TH SarabunPSK"/>
        <family val="2"/>
      </rPr>
      <t>ตัวอย่าง ตารางที่ 4</t>
    </r>
    <r>
      <rPr>
        <b/>
        <sz val="16"/>
        <rFont val="TH SarabunPSK"/>
        <family val="2"/>
      </rPr>
      <t xml:space="preserve">  กระจายต้นทุนหน่วยงานหลักและหน่วยงานสนับสนุนไปสู่กิจกรรมที่เกี่ยวข้อง</t>
    </r>
  </si>
  <si>
    <t>หมายเหตุ : (อธิบายความแตกต่างระหว่างค่าใช้จ่ายในระบบ GFMIS และ ต้นทุนที่นำมาคำนวณต้นทุนผลผลิต)</t>
  </si>
  <si>
    <t xml:space="preserve">                 ค่าใช้จ่ายในระบบ GFMIS</t>
  </si>
  <si>
    <r>
      <t xml:space="preserve">             </t>
    </r>
    <r>
      <rPr>
        <b/>
        <sz val="14"/>
        <rFont val="TH SarabunPSK"/>
        <family val="2"/>
      </rPr>
      <t xml:space="preserve">    หัก </t>
    </r>
    <r>
      <rPr>
        <sz val="14"/>
        <rFont val="TH SarabunPSK"/>
        <family val="2"/>
      </rPr>
      <t xml:space="preserve"> ต้นทุนที่ไม่เกี่ยวข้องในการผลิตผลผลิต</t>
    </r>
  </si>
  <si>
    <t xml:space="preserve">                        ค่าบำเหน็จบำนาญ</t>
  </si>
  <si>
    <t xml:space="preserve">                        ค่าใช้จ่ายระหว่างหน่วยงาน</t>
  </si>
  <si>
    <t xml:space="preserve">                        ค่าใช้จ่ายระหว่างหน่วยงานอื่น</t>
  </si>
  <si>
    <t xml:space="preserve">                 รวมต้นทุนผลผลิต</t>
  </si>
  <si>
    <t>บัญชีประเภทค่าใช้จ่าย</t>
  </si>
  <si>
    <t>รหัสบัญชีที่เกี่ยวข้อง</t>
  </si>
  <si>
    <t>5101XXXXXX</t>
  </si>
  <si>
    <t xml:space="preserve"> ค่าใช้จ่ายด้านการฝึกอบรม </t>
  </si>
  <si>
    <t>5102XXXXXX</t>
  </si>
  <si>
    <t xml:space="preserve"> ค่าใช้จ่ายเดินทาง </t>
  </si>
  <si>
    <t>5103XXXXXX</t>
  </si>
  <si>
    <t xml:space="preserve"> ค่าตอบแทนใช้สอยวัสดุและสาธารณูปโภค   </t>
  </si>
  <si>
    <t>5104XXXXXX</t>
  </si>
  <si>
    <t xml:space="preserve"> ค่าเสื่อมราคาและค่าตัดจำหน่าย </t>
  </si>
  <si>
    <t>5105XXXXXX</t>
  </si>
  <si>
    <t xml:space="preserve"> ค่าใช้จ่ายดำเนินงานรักษาความมั่นคงฯ </t>
  </si>
  <si>
    <t>5106XXXXXX</t>
  </si>
  <si>
    <t xml:space="preserve"> ค่าใช้จ่ายเงินอุดหนุน </t>
  </si>
  <si>
    <t>5107XXXXXX</t>
  </si>
  <si>
    <t>หนี้สูญและหนี้สงสัยจะสูญ</t>
  </si>
  <si>
    <t>5108XXXXXX</t>
  </si>
  <si>
    <t>ค่าเช่าสินทรัพย์เพื่อการดำเนินการ</t>
  </si>
  <si>
    <t>5109XXXXXX</t>
  </si>
  <si>
    <t>ค่าตรวจสอบบัญชี</t>
  </si>
  <si>
    <t>5110XXXXXX</t>
  </si>
  <si>
    <t>ค่าวิจัยและพัฒนา</t>
  </si>
  <si>
    <t>5111XXXXXX</t>
  </si>
  <si>
    <t>ค่าใช้จ่ายสวัสดิการสังคม</t>
  </si>
  <si>
    <t>5112XXXXXX</t>
  </si>
  <si>
    <t>ต้นทุนในการผลิตผลผลิตอื่น</t>
  </si>
  <si>
    <t>52XXXXXXXX</t>
  </si>
  <si>
    <t>พักค่าใช้จ่าย</t>
  </si>
  <si>
    <t>53XXXXXXXX</t>
  </si>
  <si>
    <t>4. ค่าใช้จ่ายในการดำเนินงาน(ค่าตอบแทน ใช้สอย วัสดุ และค่าสาธรณูปโภค)</t>
  </si>
  <si>
    <t>กิจกรรมของหน่วยงานหลัก</t>
  </si>
  <si>
    <t>กิจกรรมของหน่วยงานสนับสนุน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</si>
</sst>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ddd\,\ mmmm\ dd\,\ yyyy"/>
    <numFmt numFmtId="200" formatCode="0.0"/>
    <numFmt numFmtId="201" formatCode="_-* #,##0.000_-;\-* #,##0.000_-;_-* &quot;-&quot;??_-;_-@_-"/>
    <numFmt numFmtId="202" formatCode="_-* #,##0_-;\-* #,##0_-;_-* &quot;-&quot;??_-;_-@_-"/>
    <numFmt numFmtId="203" formatCode="0.000%"/>
    <numFmt numFmtId="204" formatCode="0.00000%"/>
    <numFmt numFmtId="205" formatCode="#,##0.000"/>
    <numFmt numFmtId="206" formatCode="#,##0.0000"/>
    <numFmt numFmtId="207" formatCode="0.000"/>
    <numFmt numFmtId="208" formatCode="0.0000"/>
    <numFmt numFmtId="209" formatCode="_-* #,##0.0_-;\-* #,##0.0_-;_-* &quot;-&quot;??_-;_-@_-"/>
    <numFmt numFmtId="210" formatCode="0.0%"/>
    <numFmt numFmtId="211" formatCode="0.0000%"/>
    <numFmt numFmtId="212" formatCode="0.000000%"/>
    <numFmt numFmtId="213" formatCode="0.0000000%"/>
    <numFmt numFmtId="214" formatCode="0.00000000%"/>
    <numFmt numFmtId="215" formatCode="0.000000000%"/>
    <numFmt numFmtId="216" formatCode="0.0000000000%"/>
    <numFmt numFmtId="217" formatCode="0.00000"/>
    <numFmt numFmtId="218" formatCode="_-* #,##0.000_-;\-* #,##0.000_-;_-* &quot;-&quot;?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0_-;\-* #,##0.0000_-;_-* &quot;-&quot;??_-;_-@_-"/>
    <numFmt numFmtId="224" formatCode="_-* #,##0.00000_-;\-* #,##0.00000_-;_-* &quot;-&quot;??_-;_-@_-"/>
    <numFmt numFmtId="225" formatCode="0.000000"/>
    <numFmt numFmtId="226" formatCode="_(* #,##0.000_);_(* \(#,##0.000\);_(* &quot;-&quot;???_);_(@_)"/>
    <numFmt numFmtId="227" formatCode="_(* #,##0.0000_);_(* \(#,##0.0000\);_(* &quot;-&quot;????_);_(@_)"/>
    <numFmt numFmtId="228" formatCode="[$-409]h:mm:ss\ AM/PM"/>
    <numFmt numFmtId="229" formatCode="_(* #,##0.000_);_(* \(#,##0.000\);_(* &quot;-&quot;??_);_(@_)"/>
    <numFmt numFmtId="230" formatCode="_(* #,##0.0000_);_(* \(#,##0.0000\);_(* &quot;-&quot;??_);_(@_)"/>
    <numFmt numFmtId="231" formatCode="_-* #,##0.000000_-;\-* #,##0.000000_-;_-* &quot;-&quot;??_-;_-@_-"/>
    <numFmt numFmtId="232" formatCode="0.00000000"/>
    <numFmt numFmtId="233" formatCode="0.0000000"/>
    <numFmt numFmtId="234" formatCode="_(* #,##0_);_(* \(#,##0\);_(* &quot;-&quot;??_);_(@_)"/>
    <numFmt numFmtId="235" formatCode="_(* #,##0.0_);_(* \(#,##0.0\);_(* &quot;-&quot;??_);_(@_)"/>
    <numFmt numFmtId="236" formatCode="0.0000000000"/>
    <numFmt numFmtId="237" formatCode="0.000000000"/>
    <numFmt numFmtId="238" formatCode="0.0E+00"/>
    <numFmt numFmtId="239" formatCode="0.000E+00"/>
    <numFmt numFmtId="240" formatCode="0E+00"/>
    <numFmt numFmtId="241" formatCode="_-* #,##0.00000_-;\-* #,##0.00000_-;_-* &quot;-&quot;?????_-;_-@_-"/>
    <numFmt numFmtId="242" formatCode="_(* #,##0.00000_);_(* \(#,##0.00000\);_(* &quot;-&quot;??_);_(@_)"/>
    <numFmt numFmtId="243" formatCode="#,##0.0"/>
    <numFmt numFmtId="244" formatCode="#,##0.00000"/>
    <numFmt numFmtId="245" formatCode="_(* #,##0.00000_);_(* \(#,##0.00000\);_(* &quot;-&quot;?????_);_(@_)"/>
    <numFmt numFmtId="246" formatCode="&quot;Yes&quot;;&quot;Yes&quot;;&quot;No&quot;"/>
    <numFmt numFmtId="247" formatCode="&quot;True&quot;;&quot;True&quot;;&quot;False&quot;"/>
    <numFmt numFmtId="248" formatCode="&quot;On&quot;;&quot;On&quot;;&quot;Off&quot;"/>
    <numFmt numFmtId="249" formatCode="#,##0.00_ ;\-#,##0.00\ 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H SarabunPSK"/>
      <family val="2"/>
    </font>
    <font>
      <sz val="16"/>
      <name val="Arial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u val="single"/>
      <sz val="14"/>
      <name val="TH SarabunPSK"/>
      <family val="2"/>
    </font>
    <font>
      <sz val="14"/>
      <color indexed="12"/>
      <name val="TH SarabunPSK"/>
      <family val="2"/>
    </font>
    <font>
      <sz val="20"/>
      <color indexed="8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8"/>
      <name val="TH SarabunPSK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AFF7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1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3" fontId="7" fillId="0" borderId="10" xfId="42" applyFont="1" applyBorder="1" applyAlignment="1">
      <alignment horizontal="center"/>
    </xf>
    <xf numFmtId="0" fontId="8" fillId="0" borderId="0" xfId="66" applyFont="1" applyBorder="1" applyAlignment="1">
      <alignment horizontal="center" vertical="top"/>
      <protection/>
    </xf>
    <xf numFmtId="0" fontId="7" fillId="0" borderId="0" xfId="66" applyFont="1" applyBorder="1">
      <alignment/>
      <protection/>
    </xf>
    <xf numFmtId="234" fontId="8" fillId="0" borderId="0" xfId="64" applyNumberFormat="1" applyFont="1" applyBorder="1" applyAlignment="1">
      <alignment horizontal="center" shrinkToFit="1"/>
    </xf>
    <xf numFmtId="0" fontId="8" fillId="0" borderId="0" xfId="66" applyFont="1" applyBorder="1" applyAlignment="1">
      <alignment horizontal="left" shrinkToFit="1"/>
      <protection/>
    </xf>
    <xf numFmtId="0" fontId="8" fillId="0" borderId="0" xfId="66" applyFont="1" applyBorder="1">
      <alignment/>
      <protection/>
    </xf>
    <xf numFmtId="0" fontId="9" fillId="0" borderId="0" xfId="0" applyFont="1" applyAlignment="1">
      <alignment vertical="top"/>
    </xf>
    <xf numFmtId="0" fontId="7" fillId="0" borderId="15" xfId="66" applyFont="1" applyBorder="1" applyAlignment="1">
      <alignment horizontal="center" vertical="top"/>
      <protection/>
    </xf>
    <xf numFmtId="0" fontId="7" fillId="0" borderId="15" xfId="0" applyFont="1" applyBorder="1" applyAlignment="1">
      <alignment horizontal="center"/>
    </xf>
    <xf numFmtId="0" fontId="7" fillId="0" borderId="0" xfId="66" applyFont="1" applyBorder="1" applyAlignment="1">
      <alignment horizontal="center"/>
      <protection/>
    </xf>
    <xf numFmtId="0" fontId="7" fillId="0" borderId="11" xfId="66" applyFont="1" applyBorder="1" applyAlignment="1">
      <alignment horizontal="center" vertical="top"/>
      <protection/>
    </xf>
    <xf numFmtId="0" fontId="7" fillId="0" borderId="11" xfId="66" applyFont="1" applyFill="1" applyBorder="1" applyAlignment="1">
      <alignment horizontal="center"/>
      <protection/>
    </xf>
    <xf numFmtId="43" fontId="7" fillId="0" borderId="11" xfId="4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left" shrinkToFit="1"/>
    </xf>
    <xf numFmtId="0" fontId="7" fillId="0" borderId="10" xfId="66" applyFont="1" applyBorder="1" applyAlignment="1">
      <alignment horizontal="center"/>
      <protection/>
    </xf>
    <xf numFmtId="0" fontId="8" fillId="0" borderId="10" xfId="66" applyFont="1" applyBorder="1" applyAlignment="1">
      <alignment horizontal="center" vertical="top"/>
      <protection/>
    </xf>
    <xf numFmtId="0" fontId="8" fillId="0" borderId="16" xfId="0" applyFont="1" applyBorder="1" applyAlignment="1">
      <alignment/>
    </xf>
    <xf numFmtId="4" fontId="7" fillId="0" borderId="10" xfId="66" applyNumberFormat="1" applyFont="1" applyBorder="1" applyAlignment="1">
      <alignment/>
      <protection/>
    </xf>
    <xf numFmtId="234" fontId="8" fillId="0" borderId="10" xfId="64" applyNumberFormat="1" applyFont="1" applyFill="1" applyBorder="1" applyAlignment="1">
      <alignment horizontal="center" shrinkToFit="1"/>
    </xf>
    <xf numFmtId="0" fontId="8" fillId="0" borderId="10" xfId="66" applyFont="1" applyFill="1" applyBorder="1" applyAlignment="1">
      <alignment horizontal="left" shrinkToFit="1"/>
      <protection/>
    </xf>
    <xf numFmtId="43" fontId="8" fillId="0" borderId="10" xfId="66" applyNumberFormat="1" applyFont="1" applyBorder="1" applyAlignment="1">
      <alignment/>
      <protection/>
    </xf>
    <xf numFmtId="0" fontId="8" fillId="0" borderId="0" xfId="66" applyFont="1" applyBorder="1" applyAlignment="1">
      <alignment/>
      <protection/>
    </xf>
    <xf numFmtId="234" fontId="8" fillId="0" borderId="10" xfId="64" applyNumberFormat="1" applyFont="1" applyBorder="1" applyAlignment="1">
      <alignment horizontal="center" shrinkToFit="1"/>
    </xf>
    <xf numFmtId="0" fontId="8" fillId="0" borderId="10" xfId="66" applyFont="1" applyBorder="1" applyAlignment="1">
      <alignment horizontal="left" shrinkToFit="1"/>
      <protection/>
    </xf>
    <xf numFmtId="0" fontId="8" fillId="0" borderId="0" xfId="66" applyFont="1" applyFill="1" applyBorder="1" applyAlignment="1">
      <alignment/>
      <protection/>
    </xf>
    <xf numFmtId="0" fontId="8" fillId="0" borderId="16" xfId="57" applyFont="1" applyBorder="1">
      <alignment/>
      <protection/>
    </xf>
    <xf numFmtId="43" fontId="8" fillId="0" borderId="10" xfId="66" applyNumberFormat="1" applyFont="1" applyFill="1" applyBorder="1" applyAlignment="1">
      <alignment/>
      <protection/>
    </xf>
    <xf numFmtId="4" fontId="7" fillId="0" borderId="15" xfId="66" applyNumberFormat="1" applyFont="1" applyBorder="1" applyAlignment="1">
      <alignment/>
      <protection/>
    </xf>
    <xf numFmtId="234" fontId="8" fillId="0" borderId="15" xfId="64" applyNumberFormat="1" applyFont="1" applyFill="1" applyBorder="1" applyAlignment="1">
      <alignment horizontal="center" shrinkToFit="1"/>
    </xf>
    <xf numFmtId="0" fontId="8" fillId="0" borderId="15" xfId="66" applyFont="1" applyFill="1" applyBorder="1" applyAlignment="1">
      <alignment horizontal="left" shrinkToFit="1"/>
      <protection/>
    </xf>
    <xf numFmtId="0" fontId="7" fillId="0" borderId="17" xfId="66" applyFont="1" applyBorder="1" applyAlignment="1">
      <alignment horizontal="center"/>
      <protection/>
    </xf>
    <xf numFmtId="4" fontId="7" fillId="0" borderId="17" xfId="66" applyNumberFormat="1" applyFont="1" applyBorder="1">
      <alignment/>
      <protection/>
    </xf>
    <xf numFmtId="234" fontId="8" fillId="0" borderId="17" xfId="64" applyNumberFormat="1" applyFont="1" applyBorder="1" applyAlignment="1">
      <alignment horizontal="center" shrinkToFit="1"/>
    </xf>
    <xf numFmtId="0" fontId="8" fillId="0" borderId="17" xfId="66" applyFont="1" applyBorder="1" applyAlignment="1">
      <alignment horizontal="left" shrinkToFit="1"/>
      <protection/>
    </xf>
    <xf numFmtId="0" fontId="7" fillId="0" borderId="18" xfId="66" applyFont="1" applyBorder="1">
      <alignment/>
      <protection/>
    </xf>
    <xf numFmtId="4" fontId="7" fillId="0" borderId="0" xfId="66" applyNumberFormat="1" applyFont="1" applyBorder="1">
      <alignment/>
      <protection/>
    </xf>
    <xf numFmtId="0" fontId="9" fillId="0" borderId="0" xfId="66" applyFont="1" applyBorder="1">
      <alignment/>
      <protection/>
    </xf>
    <xf numFmtId="194" fontId="8" fillId="0" borderId="0" xfId="64" applyFont="1" applyBorder="1" applyAlignment="1">
      <alignment horizontal="center" vertical="top"/>
    </xf>
    <xf numFmtId="194" fontId="8" fillId="0" borderId="0" xfId="64" applyFont="1" applyBorder="1" applyAlignment="1">
      <alignment/>
    </xf>
    <xf numFmtId="194" fontId="7" fillId="0" borderId="0" xfId="64" applyFont="1" applyBorder="1" applyAlignment="1">
      <alignment/>
    </xf>
    <xf numFmtId="194" fontId="8" fillId="0" borderId="0" xfId="64" applyFont="1" applyBorder="1" applyAlignment="1">
      <alignment horizontal="center" shrinkToFit="1"/>
    </xf>
    <xf numFmtId="194" fontId="8" fillId="0" borderId="0" xfId="64" applyFont="1" applyBorder="1" applyAlignment="1">
      <alignment horizontal="left" shrinkToFit="1"/>
    </xf>
    <xf numFmtId="43" fontId="7" fillId="0" borderId="0" xfId="42" applyFont="1" applyBorder="1" applyAlignment="1">
      <alignment/>
    </xf>
    <xf numFmtId="0" fontId="7" fillId="0" borderId="0" xfId="0" applyFont="1" applyFill="1" applyAlignment="1">
      <alignment horizontal="right"/>
    </xf>
    <xf numFmtId="43" fontId="7" fillId="0" borderId="0" xfId="42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3" fontId="8" fillId="0" borderId="0" xfId="42" applyFont="1" applyAlignment="1">
      <alignment/>
    </xf>
    <xf numFmtId="4" fontId="10" fillId="0" borderId="10" xfId="0" applyNumberFormat="1" applyFont="1" applyFill="1" applyBorder="1" applyAlignment="1">
      <alignment horizontal="right"/>
    </xf>
    <xf numFmtId="43" fontId="8" fillId="0" borderId="0" xfId="0" applyNumberFormat="1" applyFont="1" applyAlignment="1">
      <alignment/>
    </xf>
    <xf numFmtId="4" fontId="10" fillId="0" borderId="10" xfId="65" applyNumberFormat="1" applyFont="1" applyFill="1" applyBorder="1" applyAlignment="1">
      <alignment horizontal="right"/>
      <protection/>
    </xf>
    <xf numFmtId="0" fontId="10" fillId="0" borderId="10" xfId="65" applyFont="1" applyFill="1" applyBorder="1">
      <alignment/>
      <protection/>
    </xf>
    <xf numFmtId="0" fontId="8" fillId="0" borderId="17" xfId="0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right"/>
    </xf>
    <xf numFmtId="43" fontId="8" fillId="0" borderId="0" xfId="42" applyFont="1" applyFill="1" applyAlignment="1">
      <alignment horizontal="right"/>
    </xf>
    <xf numFmtId="0" fontId="8" fillId="0" borderId="0" xfId="0" applyFont="1" applyFill="1" applyBorder="1" applyAlignment="1">
      <alignment/>
    </xf>
    <xf numFmtId="43" fontId="8" fillId="0" borderId="0" xfId="42" applyFont="1" applyFill="1" applyAlignment="1">
      <alignment/>
    </xf>
    <xf numFmtId="43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203" fontId="8" fillId="33" borderId="0" xfId="0" applyNumberFormat="1" applyFont="1" applyFill="1" applyAlignment="1">
      <alignment/>
    </xf>
    <xf numFmtId="43" fontId="8" fillId="33" borderId="0" xfId="42" applyNumberFormat="1" applyFont="1" applyFill="1" applyAlignment="1">
      <alignment/>
    </xf>
    <xf numFmtId="0" fontId="7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203" fontId="7" fillId="33" borderId="10" xfId="0" applyNumberFormat="1" applyFont="1" applyFill="1" applyBorder="1" applyAlignment="1">
      <alignment horizontal="center"/>
    </xf>
    <xf numFmtId="43" fontId="7" fillId="33" borderId="10" xfId="42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43" fontId="8" fillId="33" borderId="10" xfId="42" applyFont="1" applyFill="1" applyBorder="1" applyAlignment="1">
      <alignment/>
    </xf>
    <xf numFmtId="203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3" fontId="8" fillId="33" borderId="0" xfId="42" applyFont="1" applyFill="1" applyAlignment="1">
      <alignment/>
    </xf>
    <xf numFmtId="0" fontId="8" fillId="33" borderId="17" xfId="0" applyFont="1" applyFill="1" applyBorder="1" applyAlignment="1">
      <alignment/>
    </xf>
    <xf numFmtId="201" fontId="8" fillId="33" borderId="0" xfId="42" applyNumberFormat="1" applyFont="1" applyFill="1" applyAlignment="1">
      <alignment/>
    </xf>
    <xf numFmtId="229" fontId="8" fillId="33" borderId="0" xfId="0" applyNumberFormat="1" applyFont="1" applyFill="1" applyAlignment="1">
      <alignment/>
    </xf>
    <xf numFmtId="207" fontId="8" fillId="33" borderId="0" xfId="0" applyNumberFormat="1" applyFont="1" applyFill="1" applyAlignment="1">
      <alignment/>
    </xf>
    <xf numFmtId="43" fontId="8" fillId="33" borderId="17" xfId="42" applyFont="1" applyFill="1" applyBorder="1" applyAlignment="1">
      <alignment/>
    </xf>
    <xf numFmtId="203" fontId="8" fillId="33" borderId="17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right"/>
    </xf>
    <xf numFmtId="0" fontId="64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4" fontId="65" fillId="0" borderId="25" xfId="42" applyNumberFormat="1" applyFont="1" applyBorder="1" applyAlignment="1">
      <alignment/>
    </xf>
    <xf numFmtId="0" fontId="7" fillId="0" borderId="15" xfId="0" applyFont="1" applyFill="1" applyBorder="1" applyAlignment="1">
      <alignment horizontal="center"/>
    </xf>
    <xf numFmtId="43" fontId="7" fillId="0" borderId="0" xfId="42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4" fontId="65" fillId="0" borderId="17" xfId="42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65" fillId="0" borderId="17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right"/>
    </xf>
    <xf numFmtId="0" fontId="66" fillId="0" borderId="0" xfId="0" applyNumberFormat="1" applyFont="1" applyFill="1" applyBorder="1" applyAlignment="1">
      <alignment horizontal="right"/>
    </xf>
    <xf numFmtId="4" fontId="66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43" fontId="12" fillId="0" borderId="0" xfId="42" applyFont="1" applyBorder="1" applyAlignment="1">
      <alignment/>
    </xf>
    <xf numFmtId="0" fontId="12" fillId="0" borderId="15" xfId="0" applyFont="1" applyBorder="1" applyAlignment="1">
      <alignment horizontal="center"/>
    </xf>
    <xf numFmtId="43" fontId="12" fillId="0" borderId="22" xfId="42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3" fontId="12" fillId="0" borderId="15" xfId="42" applyFont="1" applyBorder="1" applyAlignment="1">
      <alignment horizontal="center"/>
    </xf>
    <xf numFmtId="43" fontId="12" fillId="0" borderId="20" xfId="42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23" xfId="42" applyFont="1" applyBorder="1" applyAlignment="1">
      <alignment/>
    </xf>
    <xf numFmtId="43" fontId="12" fillId="0" borderId="11" xfId="42" applyFont="1" applyBorder="1" applyAlignment="1">
      <alignment horizontal="center"/>
    </xf>
    <xf numFmtId="0" fontId="14" fillId="0" borderId="11" xfId="0" applyFont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15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 horizontal="right" wrapText="1"/>
    </xf>
    <xf numFmtId="43" fontId="12" fillId="0" borderId="0" xfId="0" applyNumberFormat="1" applyFont="1" applyBorder="1" applyAlignment="1">
      <alignment/>
    </xf>
    <xf numFmtId="4" fontId="13" fillId="35" borderId="10" xfId="0" applyNumberFormat="1" applyFont="1" applyFill="1" applyBorder="1" applyAlignment="1">
      <alignment horizontal="right" wrapText="1"/>
    </xf>
    <xf numFmtId="4" fontId="13" fillId="36" borderId="10" xfId="0" applyNumberFormat="1" applyFont="1" applyFill="1" applyBorder="1" applyAlignment="1">
      <alignment horizontal="center"/>
    </xf>
    <xf numFmtId="0" fontId="12" fillId="37" borderId="0" xfId="0" applyFont="1" applyFill="1" applyAlignment="1">
      <alignment/>
    </xf>
    <xf numFmtId="4" fontId="12" fillId="35" borderId="10" xfId="0" applyNumberFormat="1" applyFont="1" applyFill="1" applyBorder="1" applyAlignment="1">
      <alignment horizontal="right" wrapText="1"/>
    </xf>
    <xf numFmtId="4" fontId="13" fillId="36" borderId="10" xfId="0" applyNumberFormat="1" applyFont="1" applyFill="1" applyBorder="1" applyAlignment="1">
      <alignment horizontal="right"/>
    </xf>
    <xf numFmtId="0" fontId="12" fillId="38" borderId="10" xfId="0" applyFont="1" applyFill="1" applyBorder="1" applyAlignment="1">
      <alignment/>
    </xf>
    <xf numFmtId="4" fontId="15" fillId="38" borderId="10" xfId="0" applyNumberFormat="1" applyFont="1" applyFill="1" applyBorder="1" applyAlignment="1">
      <alignment horizontal="right" wrapText="1"/>
    </xf>
    <xf numFmtId="0" fontId="65" fillId="38" borderId="10" xfId="0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3" fontId="13" fillId="39" borderId="10" xfId="0" applyNumberFormat="1" applyFont="1" applyFill="1" applyBorder="1" applyAlignment="1">
      <alignment horizontal="center"/>
    </xf>
    <xf numFmtId="4" fontId="12" fillId="37" borderId="10" xfId="0" applyNumberFormat="1" applyFont="1" applyFill="1" applyBorder="1" applyAlignment="1">
      <alignment/>
    </xf>
    <xf numFmtId="43" fontId="12" fillId="0" borderId="10" xfId="0" applyNumberFormat="1" applyFont="1" applyBorder="1" applyAlignment="1">
      <alignment/>
    </xf>
    <xf numFmtId="4" fontId="12" fillId="7" borderId="17" xfId="0" applyNumberFormat="1" applyFont="1" applyFill="1" applyBorder="1" applyAlignment="1">
      <alignment horizontal="right" wrapText="1"/>
    </xf>
    <xf numFmtId="0" fontId="7" fillId="40" borderId="10" xfId="0" applyFont="1" applyFill="1" applyBorder="1" applyAlignment="1">
      <alignment horizontal="center"/>
    </xf>
    <xf numFmtId="0" fontId="65" fillId="40" borderId="10" xfId="0" applyFont="1" applyFill="1" applyBorder="1" applyAlignment="1">
      <alignment horizontal="center"/>
    </xf>
    <xf numFmtId="0" fontId="65" fillId="40" borderId="11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0" fontId="8" fillId="7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0" xfId="0" applyFont="1" applyFill="1" applyAlignment="1">
      <alignment/>
    </xf>
    <xf numFmtId="0" fontId="7" fillId="5" borderId="1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9" fontId="8" fillId="33" borderId="10" xfId="0" applyNumberFormat="1" applyFont="1" applyFill="1" applyBorder="1" applyAlignment="1">
      <alignment/>
    </xf>
    <xf numFmtId="249" fontId="8" fillId="33" borderId="10" xfId="42" applyNumberFormat="1" applyFont="1" applyFill="1" applyBorder="1" applyAlignment="1">
      <alignment/>
    </xf>
    <xf numFmtId="249" fontId="8" fillId="33" borderId="10" xfId="0" applyNumberFormat="1" applyFont="1" applyFill="1" applyBorder="1" applyAlignment="1">
      <alignment/>
    </xf>
    <xf numFmtId="0" fontId="7" fillId="0" borderId="15" xfId="66" applyFont="1" applyBorder="1" applyAlignment="1">
      <alignment horizontal="center"/>
      <protection/>
    </xf>
    <xf numFmtId="0" fontId="7" fillId="0" borderId="11" xfId="66" applyFont="1" applyBorder="1" applyAlignment="1">
      <alignment horizontal="center"/>
      <protection/>
    </xf>
    <xf numFmtId="0" fontId="7" fillId="0" borderId="17" xfId="66" applyFont="1" applyBorder="1">
      <alignment/>
      <protection/>
    </xf>
    <xf numFmtId="0" fontId="8" fillId="0" borderId="10" xfId="66" applyFont="1" applyBorder="1" applyAlignment="1">
      <alignment horizontal="center"/>
      <protection/>
    </xf>
    <xf numFmtId="0" fontId="8" fillId="0" borderId="15" xfId="66" applyFont="1" applyBorder="1" applyAlignment="1">
      <alignment horizontal="center" vertical="top"/>
      <protection/>
    </xf>
    <xf numFmtId="234" fontId="8" fillId="0" borderId="15" xfId="64" applyNumberFormat="1" applyFont="1" applyBorder="1" applyAlignment="1">
      <alignment horizontal="center" shrinkToFit="1"/>
    </xf>
    <xf numFmtId="0" fontId="8" fillId="0" borderId="15" xfId="66" applyFont="1" applyBorder="1" applyAlignment="1">
      <alignment horizontal="left" shrinkToFit="1"/>
      <protection/>
    </xf>
    <xf numFmtId="43" fontId="8" fillId="0" borderId="15" xfId="66" applyNumberFormat="1" applyFont="1" applyBorder="1" applyAlignment="1">
      <alignment/>
      <protection/>
    </xf>
    <xf numFmtId="4" fontId="7" fillId="0" borderId="11" xfId="66" applyNumberFormat="1" applyFont="1" applyBorder="1" applyAlignment="1">
      <alignment/>
      <protection/>
    </xf>
    <xf numFmtId="43" fontId="8" fillId="0" borderId="11" xfId="66" applyNumberFormat="1" applyFont="1" applyBorder="1" applyAlignment="1">
      <alignment/>
      <protection/>
    </xf>
    <xf numFmtId="4" fontId="7" fillId="0" borderId="27" xfId="66" applyNumberFormat="1" applyFont="1" applyBorder="1" applyAlignment="1">
      <alignment/>
      <protection/>
    </xf>
    <xf numFmtId="234" fontId="8" fillId="0" borderId="27" xfId="64" applyNumberFormat="1" applyFont="1" applyFill="1" applyBorder="1" applyAlignment="1">
      <alignment horizontal="center"/>
    </xf>
    <xf numFmtId="0" fontId="8" fillId="0" borderId="27" xfId="66" applyFont="1" applyFill="1" applyBorder="1" applyAlignment="1">
      <alignment horizontal="left"/>
      <protection/>
    </xf>
    <xf numFmtId="43" fontId="8" fillId="0" borderId="28" xfId="66" applyNumberFormat="1" applyFont="1" applyBorder="1" applyAlignment="1">
      <alignment/>
      <protection/>
    </xf>
    <xf numFmtId="0" fontId="8" fillId="0" borderId="11" xfId="66" applyFont="1" applyBorder="1" applyAlignment="1">
      <alignment horizontal="center"/>
      <protection/>
    </xf>
    <xf numFmtId="0" fontId="8" fillId="0" borderId="10" xfId="66" applyFont="1" applyFill="1" applyBorder="1" applyAlignment="1">
      <alignment horizontal="center"/>
      <protection/>
    </xf>
    <xf numFmtId="0" fontId="12" fillId="33" borderId="12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234" fontId="8" fillId="0" borderId="10" xfId="64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02" fontId="8" fillId="0" borderId="10" xfId="42" applyNumberFormat="1" applyFont="1" applyFill="1" applyBorder="1" applyAlignment="1">
      <alignment horizontal="center" shrinkToFit="1"/>
    </xf>
    <xf numFmtId="43" fontId="7" fillId="0" borderId="10" xfId="66" applyNumberFormat="1" applyFont="1" applyBorder="1" applyAlignment="1">
      <alignment horizontal="center"/>
      <protection/>
    </xf>
    <xf numFmtId="0" fontId="8" fillId="0" borderId="29" xfId="66" applyFont="1" applyFill="1" applyBorder="1" applyAlignment="1">
      <alignment/>
      <protection/>
    </xf>
    <xf numFmtId="0" fontId="7" fillId="0" borderId="3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0" borderId="31" xfId="66" applyFont="1" applyBorder="1" applyAlignment="1">
      <alignment horizontal="center" vertical="top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43" fontId="19" fillId="0" borderId="0" xfId="4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3" fillId="0" borderId="0" xfId="0" applyFont="1" applyAlignment="1">
      <alignment/>
    </xf>
    <xf numFmtId="3" fontId="12" fillId="37" borderId="32" xfId="42" applyNumberFormat="1" applyFont="1" applyFill="1" applyBorder="1" applyAlignment="1">
      <alignment/>
    </xf>
    <xf numFmtId="3" fontId="12" fillId="37" borderId="10" xfId="42" applyNumberFormat="1" applyFont="1" applyFill="1" applyBorder="1" applyAlignment="1">
      <alignment/>
    </xf>
    <xf numFmtId="194" fontId="12" fillId="37" borderId="32" xfId="42" applyNumberFormat="1" applyFont="1" applyFill="1" applyBorder="1" applyAlignment="1">
      <alignment/>
    </xf>
    <xf numFmtId="194" fontId="12" fillId="37" borderId="10" xfId="42" applyNumberFormat="1" applyFont="1" applyFill="1" applyBorder="1" applyAlignment="1">
      <alignment/>
    </xf>
    <xf numFmtId="194" fontId="12" fillId="37" borderId="33" xfId="0" applyNumberFormat="1" applyFont="1" applyFill="1" applyBorder="1" applyAlignment="1">
      <alignment/>
    </xf>
    <xf numFmtId="194" fontId="19" fillId="37" borderId="0" xfId="0" applyNumberFormat="1" applyFont="1" applyFill="1" applyBorder="1" applyAlignment="1">
      <alignment/>
    </xf>
    <xf numFmtId="3" fontId="13" fillId="37" borderId="0" xfId="0" applyNumberFormat="1" applyFont="1" applyFill="1" applyAlignment="1">
      <alignment/>
    </xf>
    <xf numFmtId="234" fontId="19" fillId="37" borderId="32" xfId="42" applyNumberFormat="1" applyFont="1" applyFill="1" applyBorder="1" applyAlignment="1">
      <alignment/>
    </xf>
    <xf numFmtId="234" fontId="19" fillId="37" borderId="10" xfId="42" applyNumberFormat="1" applyFont="1" applyFill="1" applyBorder="1" applyAlignment="1">
      <alignment/>
    </xf>
    <xf numFmtId="234" fontId="19" fillId="37" borderId="33" xfId="0" applyNumberFormat="1" applyFont="1" applyFill="1" applyBorder="1" applyAlignment="1">
      <alignment/>
    </xf>
    <xf numFmtId="0" fontId="13" fillId="37" borderId="0" xfId="0" applyFont="1" applyFill="1" applyAlignment="1">
      <alignment/>
    </xf>
    <xf numFmtId="3" fontId="12" fillId="0" borderId="32" xfId="42" applyNumberFormat="1" applyFont="1" applyBorder="1" applyAlignment="1">
      <alignment/>
    </xf>
    <xf numFmtId="3" fontId="12" fillId="0" borderId="10" xfId="42" applyNumberFormat="1" applyFont="1" applyBorder="1" applyAlignment="1">
      <alignment/>
    </xf>
    <xf numFmtId="194" fontId="12" fillId="0" borderId="32" xfId="42" applyNumberFormat="1" applyFont="1" applyBorder="1" applyAlignment="1">
      <alignment/>
    </xf>
    <xf numFmtId="194" fontId="12" fillId="0" borderId="10" xfId="42" applyNumberFormat="1" applyFont="1" applyBorder="1" applyAlignment="1">
      <alignment/>
    </xf>
    <xf numFmtId="194" fontId="12" fillId="0" borderId="33" xfId="0" applyNumberFormat="1" applyFont="1" applyBorder="1" applyAlignment="1">
      <alignment/>
    </xf>
    <xf numFmtId="194" fontId="19" fillId="0" borderId="0" xfId="0" applyNumberFormat="1" applyFont="1" applyBorder="1" applyAlignment="1">
      <alignment/>
    </xf>
    <xf numFmtId="234" fontId="19" fillId="0" borderId="32" xfId="42" applyNumberFormat="1" applyFont="1" applyBorder="1" applyAlignment="1">
      <alignment/>
    </xf>
    <xf numFmtId="234" fontId="19" fillId="0" borderId="10" xfId="42" applyNumberFormat="1" applyFont="1" applyBorder="1" applyAlignment="1">
      <alignment/>
    </xf>
    <xf numFmtId="234" fontId="19" fillId="0" borderId="33" xfId="0" applyNumberFormat="1" applyFont="1" applyBorder="1" applyAlignment="1">
      <alignment/>
    </xf>
    <xf numFmtId="3" fontId="12" fillId="37" borderId="10" xfId="42" applyNumberFormat="1" applyFont="1" applyFill="1" applyBorder="1" applyAlignment="1">
      <alignment horizontal="right"/>
    </xf>
    <xf numFmtId="3" fontId="12" fillId="0" borderId="34" xfId="42" applyNumberFormat="1" applyFont="1" applyBorder="1" applyAlignment="1">
      <alignment/>
    </xf>
    <xf numFmtId="3" fontId="12" fillId="0" borderId="17" xfId="42" applyNumberFormat="1" applyFont="1" applyBorder="1" applyAlignment="1">
      <alignment/>
    </xf>
    <xf numFmtId="3" fontId="12" fillId="0" borderId="35" xfId="42" applyNumberFormat="1" applyFont="1" applyBorder="1" applyAlignment="1">
      <alignment/>
    </xf>
    <xf numFmtId="194" fontId="12" fillId="0" borderId="36" xfId="42" applyNumberFormat="1" applyFont="1" applyBorder="1" applyAlignment="1">
      <alignment/>
    </xf>
    <xf numFmtId="194" fontId="12" fillId="0" borderId="17" xfId="42" applyNumberFormat="1" applyFont="1" applyBorder="1" applyAlignment="1">
      <alignment/>
    </xf>
    <xf numFmtId="194" fontId="12" fillId="0" borderId="37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234" fontId="19" fillId="0" borderId="0" xfId="42" applyNumberFormat="1" applyFont="1" applyBorder="1" applyAlignment="1">
      <alignment/>
    </xf>
    <xf numFmtId="3" fontId="13" fillId="0" borderId="0" xfId="0" applyNumberFormat="1" applyFont="1" applyAlignment="1">
      <alignment/>
    </xf>
    <xf numFmtId="234" fontId="19" fillId="0" borderId="0" xfId="0" applyNumberFormat="1" applyFont="1" applyBorder="1" applyAlignment="1">
      <alignment/>
    </xf>
    <xf numFmtId="3" fontId="12" fillId="0" borderId="0" xfId="42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2" fillId="0" borderId="0" xfId="42" applyNumberFormat="1" applyFont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21" fillId="0" borderId="0" xfId="42" applyNumberFormat="1" applyFont="1" applyFill="1" applyAlignment="1">
      <alignment/>
    </xf>
    <xf numFmtId="43" fontId="17" fillId="0" borderId="0" xfId="42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3" fontId="12" fillId="0" borderId="0" xfId="42" applyNumberFormat="1" applyFont="1" applyFill="1" applyAlignment="1">
      <alignment/>
    </xf>
    <xf numFmtId="43" fontId="19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19" xfId="66" applyFont="1" applyBorder="1" applyAlignment="1">
      <alignment horizontal="center"/>
      <protection/>
    </xf>
    <xf numFmtId="43" fontId="7" fillId="0" borderId="22" xfId="42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shrinkToFit="1"/>
    </xf>
    <xf numFmtId="43" fontId="7" fillId="0" borderId="11" xfId="66" applyNumberFormat="1" applyFont="1" applyBorder="1" applyAlignment="1">
      <alignment horizontal="center"/>
      <protection/>
    </xf>
    <xf numFmtId="0" fontId="8" fillId="0" borderId="15" xfId="66" applyFont="1" applyBorder="1" applyAlignment="1">
      <alignment horizontal="center"/>
      <protection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2" xfId="66" applyFont="1" applyBorder="1" applyAlignment="1">
      <alignment horizontal="center" vertical="top"/>
      <protection/>
    </xf>
    <xf numFmtId="43" fontId="7" fillId="0" borderId="23" xfId="42" applyFont="1" applyBorder="1" applyAlignment="1">
      <alignment horizontal="center"/>
    </xf>
    <xf numFmtId="0" fontId="7" fillId="33" borderId="38" xfId="0" applyFont="1" applyFill="1" applyBorder="1" applyAlignment="1">
      <alignment/>
    </xf>
    <xf numFmtId="43" fontId="7" fillId="0" borderId="38" xfId="42" applyFont="1" applyBorder="1" applyAlignment="1">
      <alignment horizontal="center"/>
    </xf>
    <xf numFmtId="0" fontId="7" fillId="33" borderId="39" xfId="0" applyFont="1" applyFill="1" applyBorder="1" applyAlignment="1">
      <alignment/>
    </xf>
    <xf numFmtId="43" fontId="7" fillId="0" borderId="39" xfId="42" applyFont="1" applyBorder="1" applyAlignment="1">
      <alignment horizontal="center"/>
    </xf>
    <xf numFmtId="43" fontId="7" fillId="0" borderId="11" xfId="66" applyNumberFormat="1" applyFont="1" applyBorder="1" applyAlignment="1">
      <alignment/>
      <protection/>
    </xf>
    <xf numFmtId="3" fontId="12" fillId="0" borderId="13" xfId="42" applyNumberFormat="1" applyFont="1" applyBorder="1" applyAlignment="1">
      <alignment/>
    </xf>
    <xf numFmtId="0" fontId="12" fillId="0" borderId="13" xfId="0" applyFont="1" applyBorder="1" applyAlignment="1">
      <alignment/>
    </xf>
    <xf numFmtId="3" fontId="12" fillId="37" borderId="13" xfId="42" applyNumberFormat="1" applyFont="1" applyFill="1" applyBorder="1" applyAlignment="1">
      <alignment/>
    </xf>
    <xf numFmtId="0" fontId="7" fillId="0" borderId="40" xfId="66" applyFont="1" applyBorder="1" applyAlignment="1">
      <alignment horizontal="center"/>
      <protection/>
    </xf>
    <xf numFmtId="0" fontId="8" fillId="33" borderId="41" xfId="0" applyFont="1" applyFill="1" applyBorder="1" applyAlignment="1">
      <alignment/>
    </xf>
    <xf numFmtId="0" fontId="8" fillId="33" borderId="42" xfId="0" applyFont="1" applyFill="1" applyBorder="1" applyAlignment="1">
      <alignment/>
    </xf>
    <xf numFmtId="0" fontId="12" fillId="37" borderId="41" xfId="0" applyFont="1" applyFill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7" fillId="33" borderId="40" xfId="0" applyFont="1" applyFill="1" applyBorder="1" applyAlignment="1">
      <alignment/>
    </xf>
    <xf numFmtId="0" fontId="19" fillId="0" borderId="43" xfId="0" applyFont="1" applyBorder="1" applyAlignment="1">
      <alignment horizontal="left"/>
    </xf>
    <xf numFmtId="0" fontId="23" fillId="0" borderId="33" xfId="0" applyFont="1" applyBorder="1" applyAlignment="1">
      <alignment/>
    </xf>
    <xf numFmtId="3" fontId="23" fillId="37" borderId="14" xfId="42" applyNumberFormat="1" applyFont="1" applyFill="1" applyBorder="1" applyAlignment="1">
      <alignment/>
    </xf>
    <xf numFmtId="3" fontId="23" fillId="0" borderId="14" xfId="42" applyNumberFormat="1" applyFont="1" applyBorder="1" applyAlignment="1">
      <alignment/>
    </xf>
    <xf numFmtId="3" fontId="22" fillId="0" borderId="14" xfId="42" applyNumberFormat="1" applyFont="1" applyBorder="1" applyAlignment="1">
      <alignment/>
    </xf>
    <xf numFmtId="234" fontId="22" fillId="0" borderId="0" xfId="42" applyNumberFormat="1" applyFont="1" applyBorder="1" applyAlignment="1">
      <alignment/>
    </xf>
    <xf numFmtId="0" fontId="24" fillId="0" borderId="0" xfId="0" applyFont="1" applyAlignment="1">
      <alignment/>
    </xf>
    <xf numFmtId="202" fontId="23" fillId="0" borderId="0" xfId="42" applyNumberFormat="1" applyFont="1" applyFill="1" applyAlignment="1">
      <alignment horizontal="center"/>
    </xf>
    <xf numFmtId="3" fontId="23" fillId="0" borderId="14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3" fillId="0" borderId="0" xfId="42" applyNumberFormat="1" applyFont="1" applyFill="1" applyAlignment="1">
      <alignment horizontal="center"/>
    </xf>
    <xf numFmtId="3" fontId="23" fillId="37" borderId="19" xfId="42" applyNumberFormat="1" applyFont="1" applyFill="1" applyBorder="1" applyAlignment="1">
      <alignment/>
    </xf>
    <xf numFmtId="3" fontId="23" fillId="0" borderId="31" xfId="42" applyNumberFormat="1" applyFont="1" applyBorder="1" applyAlignment="1">
      <alignment/>
    </xf>
    <xf numFmtId="3" fontId="12" fillId="0" borderId="25" xfId="42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8" fillId="0" borderId="15" xfId="0" applyFont="1" applyBorder="1" applyAlignment="1">
      <alignment/>
    </xf>
    <xf numFmtId="4" fontId="8" fillId="0" borderId="10" xfId="65" applyNumberFormat="1" applyFont="1" applyFill="1" applyBorder="1" applyAlignment="1">
      <alignment horizontal="right"/>
      <protection/>
    </xf>
    <xf numFmtId="0" fontId="8" fillId="0" borderId="10" xfId="65" applyFont="1" applyFill="1" applyBorder="1">
      <alignment/>
      <protection/>
    </xf>
    <xf numFmtId="4" fontId="7" fillId="0" borderId="25" xfId="42" applyNumberFormat="1" applyFont="1" applyBorder="1" applyAlignment="1">
      <alignment/>
    </xf>
    <xf numFmtId="4" fontId="7" fillId="0" borderId="17" xfId="42" applyNumberFormat="1" applyFont="1" applyBorder="1" applyAlignment="1">
      <alignment/>
    </xf>
    <xf numFmtId="4" fontId="12" fillId="7" borderId="25" xfId="0" applyNumberFormat="1" applyFont="1" applyFill="1" applyBorder="1" applyAlignment="1">
      <alignment horizontal="right" wrapText="1"/>
    </xf>
    <xf numFmtId="3" fontId="13" fillId="39" borderId="13" xfId="0" applyNumberFormat="1" applyFont="1" applyFill="1" applyBorder="1" applyAlignment="1">
      <alignment horizontal="center"/>
    </xf>
    <xf numFmtId="4" fontId="13" fillId="36" borderId="15" xfId="0" applyNumberFormat="1" applyFont="1" applyFill="1" applyBorder="1" applyAlignment="1">
      <alignment horizontal="center"/>
    </xf>
    <xf numFmtId="4" fontId="13" fillId="36" borderId="31" xfId="0" applyNumberFormat="1" applyFont="1" applyFill="1" applyBorder="1" applyAlignment="1">
      <alignment horizontal="center"/>
    </xf>
    <xf numFmtId="43" fontId="12" fillId="0" borderId="34" xfId="0" applyNumberFormat="1" applyFont="1" applyBorder="1" applyAlignment="1">
      <alignment/>
    </xf>
    <xf numFmtId="4" fontId="12" fillId="37" borderId="15" xfId="0" applyNumberFormat="1" applyFont="1" applyFill="1" applyBorder="1" applyAlignment="1">
      <alignment/>
    </xf>
    <xf numFmtId="4" fontId="12" fillId="37" borderId="31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/>
    </xf>
    <xf numFmtId="4" fontId="12" fillId="33" borderId="17" xfId="0" applyNumberFormat="1" applyFont="1" applyFill="1" applyBorder="1" applyAlignment="1">
      <alignment horizontal="right" wrapText="1"/>
    </xf>
    <xf numFmtId="4" fontId="13" fillId="41" borderId="17" xfId="0" applyNumberFormat="1" applyFont="1" applyFill="1" applyBorder="1" applyAlignment="1">
      <alignment horizontal="center"/>
    </xf>
    <xf numFmtId="4" fontId="12" fillId="33" borderId="17" xfId="0" applyNumberFormat="1" applyFont="1" applyFill="1" applyBorder="1" applyAlignment="1">
      <alignment/>
    </xf>
    <xf numFmtId="43" fontId="12" fillId="33" borderId="17" xfId="0" applyNumberFormat="1" applyFont="1" applyFill="1" applyBorder="1" applyAlignment="1">
      <alignment/>
    </xf>
    <xf numFmtId="43" fontId="12" fillId="33" borderId="0" xfId="42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0" borderId="26" xfId="66" applyFont="1" applyBorder="1">
      <alignment/>
      <protection/>
    </xf>
    <xf numFmtId="0" fontId="12" fillId="0" borderId="20" xfId="0" applyFont="1" applyBorder="1" applyAlignment="1">
      <alignment/>
    </xf>
    <xf numFmtId="0" fontId="7" fillId="0" borderId="10" xfId="66" applyFont="1" applyBorder="1">
      <alignment/>
      <protection/>
    </xf>
    <xf numFmtId="4" fontId="7" fillId="0" borderId="10" xfId="66" applyNumberFormat="1" applyFont="1" applyBorder="1">
      <alignment/>
      <protection/>
    </xf>
    <xf numFmtId="0" fontId="7" fillId="0" borderId="11" xfId="66" applyFont="1" applyBorder="1">
      <alignment/>
      <protection/>
    </xf>
    <xf numFmtId="0" fontId="19" fillId="0" borderId="0" xfId="0" applyFont="1" applyAlignment="1">
      <alignment/>
    </xf>
    <xf numFmtId="0" fontId="12" fillId="0" borderId="0" xfId="65" applyFont="1">
      <alignment/>
      <protection/>
    </xf>
    <xf numFmtId="43" fontId="12" fillId="0" borderId="0" xfId="42" applyFont="1" applyAlignment="1">
      <alignment horizontal="right"/>
    </xf>
    <xf numFmtId="43" fontId="12" fillId="0" borderId="0" xfId="42" applyFont="1" applyBorder="1" applyAlignment="1">
      <alignment horizontal="right"/>
    </xf>
    <xf numFmtId="43" fontId="12" fillId="0" borderId="39" xfId="0" applyNumberFormat="1" applyFont="1" applyBorder="1" applyAlignment="1">
      <alignment horizontal="right"/>
    </xf>
    <xf numFmtId="43" fontId="19" fillId="0" borderId="26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2" fillId="0" borderId="15" xfId="42" applyFont="1" applyBorder="1" applyAlignment="1">
      <alignment horizontal="center" vertical="center" wrapText="1"/>
    </xf>
    <xf numFmtId="43" fontId="12" fillId="0" borderId="20" xfId="42" applyFont="1" applyBorder="1" applyAlignment="1">
      <alignment horizontal="center" vertical="center" wrapText="1"/>
    </xf>
    <xf numFmtId="43" fontId="12" fillId="0" borderId="11" xfId="42" applyFont="1" applyBorder="1" applyAlignment="1">
      <alignment horizontal="center" vertical="center" wrapText="1"/>
    </xf>
    <xf numFmtId="43" fontId="12" fillId="0" borderId="44" xfId="42" applyFont="1" applyBorder="1" applyAlignment="1">
      <alignment horizontal="center"/>
    </xf>
    <xf numFmtId="43" fontId="12" fillId="0" borderId="13" xfId="42" applyFont="1" applyBorder="1" applyAlignment="1">
      <alignment horizontal="center"/>
    </xf>
    <xf numFmtId="43" fontId="12" fillId="0" borderId="10" xfId="42" applyFont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3" fontId="12" fillId="38" borderId="10" xfId="4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19" fillId="0" borderId="5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" fillId="0" borderId="5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43" fontId="19" fillId="0" borderId="55" xfId="42" applyNumberFormat="1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3" fontId="22" fillId="0" borderId="58" xfId="0" applyNumberFormat="1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horizontal="center" vertical="center" wrapText="1"/>
    </xf>
    <xf numFmtId="3" fontId="22" fillId="0" borderId="57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left"/>
    </xf>
    <xf numFmtId="4" fontId="45" fillId="0" borderId="0" xfId="0" applyNumberFormat="1" applyFont="1" applyFill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putReport 26 feb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เครื่องหมายจุลภาค_ต้นทุนกิจกรรมย่อย24jan ก้อย" xfId="64"/>
    <cellStyle name="ปกติ_Table1" xfId="65"/>
    <cellStyle name="ปกติ_ต้นทุนกิจกรรมย่อย24jan ก้อย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.00390625" style="1" customWidth="1"/>
    <col min="2" max="2" width="26.421875" style="2" customWidth="1"/>
    <col min="3" max="3" width="13.8515625" style="1" customWidth="1"/>
    <col min="4" max="4" width="4.28125" style="1" customWidth="1"/>
    <col min="5" max="5" width="28.140625" style="2" customWidth="1"/>
    <col min="6" max="6" width="14.28125" style="1" customWidth="1"/>
    <col min="7" max="16384" width="9.140625" style="2" customWidth="1"/>
  </cols>
  <sheetData>
    <row r="1" spans="1:6" s="9" customFormat="1" ht="21">
      <c r="A1" s="356" t="s">
        <v>90</v>
      </c>
      <c r="B1" s="356"/>
      <c r="C1" s="356"/>
      <c r="D1" s="356"/>
      <c r="E1" s="356"/>
      <c r="F1" s="356"/>
    </row>
    <row r="2" spans="1:6" ht="21">
      <c r="A2" s="356" t="s">
        <v>131</v>
      </c>
      <c r="B2" s="357"/>
      <c r="C2" s="357"/>
      <c r="D2" s="357"/>
      <c r="E2" s="357"/>
      <c r="F2" s="357"/>
    </row>
    <row r="3" spans="1:6" ht="21">
      <c r="A3" s="4"/>
      <c r="B3" s="5" t="s">
        <v>45</v>
      </c>
      <c r="C3" s="5" t="s">
        <v>48</v>
      </c>
      <c r="D3" s="4"/>
      <c r="E3" s="6" t="s">
        <v>47</v>
      </c>
      <c r="F3" s="5" t="s">
        <v>48</v>
      </c>
    </row>
    <row r="4" spans="1:6" ht="21">
      <c r="A4" s="4">
        <v>1</v>
      </c>
      <c r="B4" s="8"/>
      <c r="C4" s="128"/>
      <c r="D4" s="4">
        <v>1</v>
      </c>
      <c r="E4" s="9"/>
      <c r="F4" s="130"/>
    </row>
    <row r="5" spans="1:6" ht="21">
      <c r="A5" s="4">
        <v>2</v>
      </c>
      <c r="B5" s="8"/>
      <c r="C5" s="128"/>
      <c r="D5" s="4">
        <v>2</v>
      </c>
      <c r="E5" s="8"/>
      <c r="F5" s="130"/>
    </row>
    <row r="6" spans="1:6" ht="21">
      <c r="A6" s="4">
        <v>3</v>
      </c>
      <c r="B6" s="14"/>
      <c r="C6" s="128"/>
      <c r="D6" s="4">
        <v>3</v>
      </c>
      <c r="E6" s="9"/>
      <c r="F6" s="130"/>
    </row>
    <row r="7" spans="1:6" ht="21">
      <c r="A7" s="4">
        <v>4</v>
      </c>
      <c r="B7" s="14"/>
      <c r="C7" s="129"/>
      <c r="D7" s="13">
        <v>4</v>
      </c>
      <c r="E7" s="15"/>
      <c r="F7" s="130"/>
    </row>
    <row r="8" spans="1:6" ht="21">
      <c r="A8" s="4">
        <v>5</v>
      </c>
      <c r="B8" s="8"/>
      <c r="C8" s="129"/>
      <c r="D8" s="13">
        <v>5</v>
      </c>
      <c r="E8" s="16"/>
      <c r="F8" s="130"/>
    </row>
    <row r="9" spans="1:6" ht="21">
      <c r="A9" s="4">
        <v>6</v>
      </c>
      <c r="B9" s="8"/>
      <c r="C9" s="128"/>
      <c r="D9" s="4">
        <v>6</v>
      </c>
      <c r="E9" s="17"/>
      <c r="F9" s="130"/>
    </row>
    <row r="10" spans="1:6" ht="21">
      <c r="A10" s="4">
        <v>7</v>
      </c>
      <c r="B10" s="7"/>
      <c r="C10" s="4"/>
      <c r="D10" s="4">
        <v>7</v>
      </c>
      <c r="E10" s="8"/>
      <c r="F10" s="130"/>
    </row>
    <row r="11" spans="1:6" ht="21">
      <c r="A11" s="4">
        <v>8</v>
      </c>
      <c r="B11" s="7"/>
      <c r="C11" s="4"/>
      <c r="D11" s="4">
        <v>8</v>
      </c>
      <c r="E11" s="10"/>
      <c r="F11" s="11"/>
    </row>
    <row r="12" spans="1:6" ht="21">
      <c r="A12" s="4">
        <v>9</v>
      </c>
      <c r="C12" s="4"/>
      <c r="D12" s="4">
        <v>9</v>
      </c>
      <c r="E12" s="7"/>
      <c r="F12" s="11"/>
    </row>
    <row r="13" spans="1:6" ht="21">
      <c r="A13" s="4">
        <v>10</v>
      </c>
      <c r="B13" s="7"/>
      <c r="C13" s="4"/>
      <c r="D13" s="4">
        <v>10</v>
      </c>
      <c r="E13" s="7"/>
      <c r="F13" s="18"/>
    </row>
    <row r="14" spans="1:6" ht="21">
      <c r="A14" s="4">
        <v>11</v>
      </c>
      <c r="B14" s="7"/>
      <c r="C14" s="4"/>
      <c r="D14" s="4">
        <v>11</v>
      </c>
      <c r="E14" s="7"/>
      <c r="F14" s="4"/>
    </row>
    <row r="15" spans="1:6" ht="21">
      <c r="A15" s="4">
        <v>12</v>
      </c>
      <c r="B15" s="7"/>
      <c r="C15" s="4"/>
      <c r="D15" s="4">
        <v>12</v>
      </c>
      <c r="E15" s="7"/>
      <c r="F15" s="4"/>
    </row>
    <row r="16" spans="1:6" ht="21">
      <c r="A16" s="4">
        <v>13</v>
      </c>
      <c r="B16" s="7"/>
      <c r="C16" s="4"/>
      <c r="D16" s="4">
        <v>13</v>
      </c>
      <c r="E16" s="12"/>
      <c r="F16" s="4"/>
    </row>
    <row r="17" spans="1:6" ht="21">
      <c r="A17" s="4">
        <v>14</v>
      </c>
      <c r="B17" s="7"/>
      <c r="C17" s="4"/>
      <c r="D17" s="4">
        <v>14</v>
      </c>
      <c r="E17" s="7"/>
      <c r="F17" s="4"/>
    </row>
    <row r="18" spans="1:6" ht="21">
      <c r="A18" s="4">
        <v>15</v>
      </c>
      <c r="B18" s="7"/>
      <c r="C18" s="4"/>
      <c r="D18" s="4">
        <v>15</v>
      </c>
      <c r="E18" s="7"/>
      <c r="F18" s="4"/>
    </row>
    <row r="19" spans="1:6" ht="21">
      <c r="A19" s="4">
        <v>16</v>
      </c>
      <c r="B19" s="7"/>
      <c r="C19" s="4"/>
      <c r="D19" s="4">
        <v>16</v>
      </c>
      <c r="E19" s="7"/>
      <c r="F19" s="4"/>
    </row>
    <row r="20" spans="1:6" ht="21">
      <c r="A20" s="4"/>
      <c r="B20" s="7"/>
      <c r="C20" s="4"/>
      <c r="D20" s="4">
        <v>17</v>
      </c>
      <c r="E20" s="7"/>
      <c r="F20" s="4"/>
    </row>
    <row r="21" spans="1:6" ht="21">
      <c r="A21" s="4"/>
      <c r="B21" s="7"/>
      <c r="C21" s="4"/>
      <c r="D21" s="4">
        <v>18</v>
      </c>
      <c r="E21" s="7"/>
      <c r="F21" s="4"/>
    </row>
  </sheetData>
  <sheetProtection/>
  <mergeCells count="2">
    <mergeCell ref="A2:F2"/>
    <mergeCell ref="A1:F1"/>
  </mergeCells>
  <printOptions/>
  <pageMargins left="0.7480314960629921" right="0.4724409448818898" top="0.7874015748031497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9.140625" style="25" customWidth="1"/>
    <col min="2" max="2" width="24.7109375" style="21" customWidth="1"/>
    <col min="3" max="3" width="46.28125" style="25" customWidth="1"/>
    <col min="4" max="4" width="18.00390625" style="22" customWidth="1"/>
    <col min="5" max="5" width="4.8515625" style="23" customWidth="1"/>
    <col min="6" max="6" width="9.28125" style="24" customWidth="1"/>
    <col min="7" max="7" width="14.28125" style="25" customWidth="1"/>
    <col min="8" max="16384" width="9.140625" style="25" customWidth="1"/>
  </cols>
  <sheetData>
    <row r="1" spans="2:3" ht="19.5" customHeight="1">
      <c r="B1" s="3" t="s">
        <v>87</v>
      </c>
      <c r="C1" s="22"/>
    </row>
    <row r="2" spans="2:7" ht="18.75" customHeight="1">
      <c r="B2" s="26"/>
      <c r="G2" s="115" t="s">
        <v>91</v>
      </c>
    </row>
    <row r="3" spans="1:7" s="29" customFormat="1" ht="19.5" customHeight="1">
      <c r="A3" s="27" t="s">
        <v>49</v>
      </c>
      <c r="B3" s="284" t="s">
        <v>45</v>
      </c>
      <c r="C3" s="293" t="s">
        <v>171</v>
      </c>
      <c r="D3" s="285" t="s">
        <v>32</v>
      </c>
      <c r="E3" s="372" t="s">
        <v>33</v>
      </c>
      <c r="F3" s="373"/>
      <c r="G3" s="28" t="s">
        <v>34</v>
      </c>
    </row>
    <row r="4" spans="1:7" s="29" customFormat="1" ht="19.5" customHeight="1">
      <c r="A4" s="203"/>
      <c r="B4" s="294" t="s">
        <v>64</v>
      </c>
      <c r="C4" s="31"/>
      <c r="D4" s="295"/>
      <c r="E4" s="374" t="s">
        <v>35</v>
      </c>
      <c r="F4" s="375"/>
      <c r="G4" s="33" t="s">
        <v>36</v>
      </c>
    </row>
    <row r="5" spans="1:7" s="29" customFormat="1" ht="19.5" customHeight="1">
      <c r="A5" s="203">
        <v>1</v>
      </c>
      <c r="B5" s="230" t="s">
        <v>95</v>
      </c>
      <c r="C5" s="286" t="s">
        <v>110</v>
      </c>
      <c r="D5" s="32">
        <v>3288333.04</v>
      </c>
      <c r="E5" s="287">
        <v>2</v>
      </c>
      <c r="F5" s="288" t="s">
        <v>113</v>
      </c>
      <c r="G5" s="289">
        <f>D5/E5</f>
        <v>1644166.52</v>
      </c>
    </row>
    <row r="6" spans="1:7" s="43" customFormat="1" ht="19.5" customHeight="1">
      <c r="A6" s="205">
        <v>2</v>
      </c>
      <c r="B6" s="222" t="s">
        <v>95</v>
      </c>
      <c r="C6" s="218" t="s">
        <v>111</v>
      </c>
      <c r="D6" s="219"/>
      <c r="E6" s="224">
        <v>5</v>
      </c>
      <c r="F6" s="35" t="s">
        <v>113</v>
      </c>
      <c r="G6" s="42"/>
    </row>
    <row r="7" spans="1:7" s="43" customFormat="1" ht="19.5" customHeight="1">
      <c r="A7" s="36">
        <v>3</v>
      </c>
      <c r="B7" s="222" t="s">
        <v>95</v>
      </c>
      <c r="C7" s="220" t="s">
        <v>112</v>
      </c>
      <c r="D7" s="221"/>
      <c r="E7" s="224">
        <v>15</v>
      </c>
      <c r="F7" s="35" t="s">
        <v>113</v>
      </c>
      <c r="G7" s="42"/>
    </row>
    <row r="8" spans="1:7" s="43" customFormat="1" ht="19.5" customHeight="1">
      <c r="A8" s="205">
        <v>4</v>
      </c>
      <c r="B8" s="223" t="s">
        <v>96</v>
      </c>
      <c r="C8" s="7" t="s">
        <v>110</v>
      </c>
      <c r="D8" s="210"/>
      <c r="E8" s="225">
        <v>2</v>
      </c>
      <c r="F8" s="35" t="s">
        <v>113</v>
      </c>
      <c r="G8" s="42"/>
    </row>
    <row r="9" spans="1:7" s="43" customFormat="1" ht="19.5" customHeight="1">
      <c r="A9" s="36">
        <v>5</v>
      </c>
      <c r="B9" s="223" t="s">
        <v>96</v>
      </c>
      <c r="C9" s="218" t="s">
        <v>111</v>
      </c>
      <c r="D9" s="39"/>
      <c r="E9" s="40">
        <v>5</v>
      </c>
      <c r="F9" s="35" t="s">
        <v>113</v>
      </c>
      <c r="G9" s="42"/>
    </row>
    <row r="10" spans="1:7" s="43" customFormat="1" ht="19.5" customHeight="1">
      <c r="A10" s="205">
        <v>6</v>
      </c>
      <c r="B10" s="37"/>
      <c r="C10" s="38"/>
      <c r="D10" s="39"/>
      <c r="E10" s="40"/>
      <c r="F10" s="41"/>
      <c r="G10" s="42"/>
    </row>
    <row r="11" spans="1:7" s="43" customFormat="1" ht="19.5" customHeight="1">
      <c r="A11" s="36">
        <v>7</v>
      </c>
      <c r="B11" s="37"/>
      <c r="C11" s="38"/>
      <c r="D11" s="39"/>
      <c r="E11" s="40"/>
      <c r="F11" s="41"/>
      <c r="G11" s="42"/>
    </row>
    <row r="12" spans="1:7" s="43" customFormat="1" ht="19.5" customHeight="1">
      <c r="A12" s="205">
        <v>8</v>
      </c>
      <c r="B12" s="37"/>
      <c r="C12" s="38"/>
      <c r="D12" s="39"/>
      <c r="E12" s="44"/>
      <c r="F12" s="45"/>
      <c r="G12" s="42"/>
    </row>
    <row r="13" spans="1:7" s="43" customFormat="1" ht="19.5" customHeight="1">
      <c r="A13" s="36">
        <v>9</v>
      </c>
      <c r="B13" s="37"/>
      <c r="C13" s="38"/>
      <c r="D13" s="39"/>
      <c r="E13" s="44"/>
      <c r="F13" s="45"/>
      <c r="G13" s="42"/>
    </row>
    <row r="14" spans="1:7" s="46" customFormat="1" ht="19.5" customHeight="1">
      <c r="A14" s="290">
        <v>10</v>
      </c>
      <c r="B14" s="206"/>
      <c r="C14" s="38"/>
      <c r="D14" s="49"/>
      <c r="E14" s="207"/>
      <c r="F14" s="208"/>
      <c r="G14" s="209"/>
    </row>
    <row r="15" spans="1:7" s="46" customFormat="1" ht="19.5" customHeight="1">
      <c r="A15" s="27" t="s">
        <v>49</v>
      </c>
      <c r="B15" s="296" t="s">
        <v>47</v>
      </c>
      <c r="C15" s="291" t="s">
        <v>172</v>
      </c>
      <c r="D15" s="297" t="s">
        <v>32</v>
      </c>
      <c r="E15" s="380" t="s">
        <v>33</v>
      </c>
      <c r="F15" s="380"/>
      <c r="G15" s="110" t="s">
        <v>34</v>
      </c>
    </row>
    <row r="16" spans="1:7" s="46" customFormat="1" ht="19.5" customHeight="1">
      <c r="A16" s="30"/>
      <c r="B16" s="298"/>
      <c r="C16" s="292"/>
      <c r="D16" s="299"/>
      <c r="E16" s="380" t="s">
        <v>35</v>
      </c>
      <c r="F16" s="380"/>
      <c r="G16" s="111" t="s">
        <v>36</v>
      </c>
    </row>
    <row r="17" spans="1:7" s="43" customFormat="1" ht="19.5" customHeight="1">
      <c r="A17" s="216">
        <v>1</v>
      </c>
      <c r="B17" s="230" t="s">
        <v>100</v>
      </c>
      <c r="C17" s="286" t="s">
        <v>110</v>
      </c>
      <c r="D17" s="210">
        <v>335380.82</v>
      </c>
      <c r="E17" s="287">
        <v>2</v>
      </c>
      <c r="F17" s="288" t="s">
        <v>113</v>
      </c>
      <c r="G17" s="300">
        <f>D17/E17</f>
        <v>167690.41</v>
      </c>
    </row>
    <row r="18" spans="1:7" s="46" customFormat="1" ht="19.5" customHeight="1">
      <c r="A18" s="217">
        <v>2</v>
      </c>
      <c r="B18" s="222" t="s">
        <v>100</v>
      </c>
      <c r="C18" s="218" t="s">
        <v>111</v>
      </c>
      <c r="D18" s="39"/>
      <c r="E18" s="224">
        <v>5</v>
      </c>
      <c r="F18" s="35" t="s">
        <v>113</v>
      </c>
      <c r="G18" s="42"/>
    </row>
    <row r="19" spans="1:7" s="43" customFormat="1" ht="19.5" customHeight="1">
      <c r="A19" s="216">
        <v>3</v>
      </c>
      <c r="B19" s="222" t="s">
        <v>100</v>
      </c>
      <c r="C19" s="220" t="s">
        <v>112</v>
      </c>
      <c r="D19" s="39"/>
      <c r="E19" s="224">
        <v>15</v>
      </c>
      <c r="F19" s="35" t="s">
        <v>113</v>
      </c>
      <c r="G19" s="42"/>
    </row>
    <row r="20" spans="1:7" s="43" customFormat="1" ht="19.5" customHeight="1">
      <c r="A20" s="217">
        <v>4</v>
      </c>
      <c r="B20" s="222" t="s">
        <v>101</v>
      </c>
      <c r="C20" s="7" t="s">
        <v>110</v>
      </c>
      <c r="D20" s="39"/>
      <c r="E20" s="34">
        <v>2</v>
      </c>
      <c r="F20" s="35" t="s">
        <v>113</v>
      </c>
      <c r="G20" s="42"/>
    </row>
    <row r="21" spans="1:7" s="43" customFormat="1" ht="19.5" customHeight="1">
      <c r="A21" s="216">
        <v>5</v>
      </c>
      <c r="B21" s="222" t="s">
        <v>101</v>
      </c>
      <c r="C21" s="218" t="s">
        <v>111</v>
      </c>
      <c r="D21" s="39"/>
      <c r="E21" s="226">
        <v>5</v>
      </c>
      <c r="F21" s="35" t="s">
        <v>113</v>
      </c>
      <c r="G21" s="42"/>
    </row>
    <row r="22" spans="1:7" s="46" customFormat="1" ht="19.5" customHeight="1">
      <c r="A22" s="217">
        <v>6</v>
      </c>
      <c r="B22" s="222" t="s">
        <v>101</v>
      </c>
      <c r="C22" s="220" t="s">
        <v>112</v>
      </c>
      <c r="D22" s="39"/>
      <c r="E22" s="40">
        <v>15</v>
      </c>
      <c r="F22" s="35" t="s">
        <v>113</v>
      </c>
      <c r="G22" s="48"/>
    </row>
    <row r="23" spans="1:7" s="46" customFormat="1" ht="19.5" customHeight="1">
      <c r="A23" s="216">
        <v>7</v>
      </c>
      <c r="B23" s="222" t="s">
        <v>102</v>
      </c>
      <c r="C23" s="7" t="s">
        <v>110</v>
      </c>
      <c r="D23" s="39"/>
      <c r="E23" s="34">
        <v>2</v>
      </c>
      <c r="F23" s="35" t="s">
        <v>113</v>
      </c>
      <c r="G23" s="42"/>
    </row>
    <row r="24" spans="1:7" s="46" customFormat="1" ht="19.5" customHeight="1">
      <c r="A24" s="217">
        <v>8</v>
      </c>
      <c r="B24" s="222" t="s">
        <v>102</v>
      </c>
      <c r="C24" s="218" t="s">
        <v>111</v>
      </c>
      <c r="D24" s="39"/>
      <c r="E24" s="40">
        <v>15</v>
      </c>
      <c r="F24" s="35" t="s">
        <v>113</v>
      </c>
      <c r="G24" s="42"/>
    </row>
    <row r="25" spans="1:7" s="43" customFormat="1" ht="19.5" customHeight="1">
      <c r="A25" s="216">
        <v>9</v>
      </c>
      <c r="B25" s="37"/>
      <c r="C25" s="47" t="s">
        <v>64</v>
      </c>
      <c r="D25" s="49"/>
      <c r="E25" s="50"/>
      <c r="F25" s="51"/>
      <c r="G25" s="42"/>
    </row>
    <row r="26" spans="1:7" s="46" customFormat="1" ht="19.5" customHeight="1">
      <c r="A26" s="217">
        <v>10</v>
      </c>
      <c r="B26" s="37"/>
      <c r="C26" s="7"/>
      <c r="D26" s="39"/>
      <c r="E26" s="40"/>
      <c r="F26" s="41"/>
      <c r="G26" s="48"/>
    </row>
    <row r="27" spans="1:7" s="22" customFormat="1" ht="23.25" customHeight="1">
      <c r="A27" s="347"/>
      <c r="B27" s="30"/>
      <c r="C27" s="36" t="s">
        <v>3</v>
      </c>
      <c r="D27" s="348"/>
      <c r="E27" s="44"/>
      <c r="F27" s="45"/>
      <c r="G27" s="349"/>
    </row>
    <row r="28" ht="19.5" customHeight="1">
      <c r="D28" s="57"/>
    </row>
    <row r="29" spans="3:4" ht="21.75" customHeight="1">
      <c r="C29" s="58"/>
      <c r="D29" s="57"/>
    </row>
    <row r="30" spans="3:4" ht="21.75" customHeight="1">
      <c r="C30" s="58"/>
      <c r="D30" s="57"/>
    </row>
    <row r="31" spans="3:4" ht="21.75" customHeight="1">
      <c r="C31" s="58"/>
      <c r="D31" s="57"/>
    </row>
    <row r="32" spans="3:4" ht="21.75" customHeight="1">
      <c r="C32" s="58"/>
      <c r="D32" s="57"/>
    </row>
    <row r="33" spans="3:4" ht="21.75" customHeight="1">
      <c r="C33" s="58"/>
      <c r="D33" s="57"/>
    </row>
    <row r="34" spans="3:4" ht="21.75" customHeight="1">
      <c r="C34" s="58"/>
      <c r="D34" s="57"/>
    </row>
    <row r="35" spans="3:4" ht="21.75" customHeight="1">
      <c r="C35" s="58"/>
      <c r="D35" s="57"/>
    </row>
    <row r="36" spans="3:4" ht="21.75" customHeight="1">
      <c r="C36" s="58"/>
      <c r="D36" s="57"/>
    </row>
    <row r="37" spans="3:4" ht="21.75" customHeight="1">
      <c r="C37" s="58"/>
      <c r="D37" s="57"/>
    </row>
    <row r="38" spans="3:4" ht="21.75" customHeight="1">
      <c r="C38" s="58"/>
      <c r="D38" s="57"/>
    </row>
    <row r="39" spans="3:4" ht="21.75" customHeight="1">
      <c r="C39" s="58"/>
      <c r="D39" s="57"/>
    </row>
    <row r="40" spans="3:4" ht="21.75" customHeight="1">
      <c r="C40" s="58"/>
      <c r="D40" s="57"/>
    </row>
    <row r="41" spans="3:4" ht="21.75" customHeight="1">
      <c r="C41" s="58"/>
      <c r="D41" s="57"/>
    </row>
    <row r="42" spans="3:4" ht="21.75" customHeight="1">
      <c r="C42" s="58"/>
      <c r="D42" s="57"/>
    </row>
    <row r="43" spans="3:4" ht="21.75" customHeight="1">
      <c r="C43" s="58"/>
      <c r="D43" s="57"/>
    </row>
    <row r="44" spans="3:4" ht="21.75" customHeight="1">
      <c r="C44" s="58"/>
      <c r="D44" s="57"/>
    </row>
    <row r="45" spans="3:4" ht="21.75" customHeight="1">
      <c r="C45" s="58"/>
      <c r="D45" s="57"/>
    </row>
    <row r="46" spans="3:4" ht="21.75" customHeight="1">
      <c r="C46" s="58"/>
      <c r="D46" s="57"/>
    </row>
    <row r="47" spans="3:4" ht="21.75" customHeight="1">
      <c r="C47" s="58"/>
      <c r="D47" s="57"/>
    </row>
    <row r="48" spans="3:4" ht="21.75" customHeight="1">
      <c r="C48" s="58"/>
      <c r="D48" s="57"/>
    </row>
    <row r="49" spans="3:4" ht="21.75" customHeight="1">
      <c r="C49" s="58"/>
      <c r="D49" s="57"/>
    </row>
    <row r="50" ht="21.75" customHeight="1">
      <c r="D50" s="57"/>
    </row>
    <row r="51" ht="22.5" customHeight="1">
      <c r="D51" s="57"/>
    </row>
    <row r="52" ht="19.5" customHeight="1">
      <c r="D52" s="57"/>
    </row>
    <row r="53" ht="19.5" customHeight="1">
      <c r="D53" s="57"/>
    </row>
    <row r="54" ht="19.5" customHeight="1">
      <c r="D54" s="57"/>
    </row>
    <row r="55" ht="19.5" customHeight="1">
      <c r="D55" s="57"/>
    </row>
    <row r="56" ht="19.5" customHeight="1">
      <c r="D56" s="57"/>
    </row>
    <row r="57" ht="19.5" customHeight="1">
      <c r="D57" s="57"/>
    </row>
    <row r="58" ht="19.5" customHeight="1">
      <c r="D58" s="57"/>
    </row>
    <row r="59" ht="19.5" customHeight="1">
      <c r="D59" s="57"/>
    </row>
    <row r="60" ht="19.5" customHeight="1">
      <c r="D60" s="57"/>
    </row>
    <row r="61" spans="2:6" s="60" customFormat="1" ht="25.5" customHeight="1">
      <c r="B61" s="59"/>
      <c r="D61" s="61"/>
      <c r="E61" s="62"/>
      <c r="F61" s="63"/>
    </row>
    <row r="62" ht="30" customHeight="1">
      <c r="D62" s="64"/>
    </row>
    <row r="64" ht="19.5" customHeight="1">
      <c r="D64" s="61"/>
    </row>
  </sheetData>
  <sheetProtection/>
  <mergeCells count="4">
    <mergeCell ref="E3:F3"/>
    <mergeCell ref="E4:F4"/>
    <mergeCell ref="E16:F16"/>
    <mergeCell ref="E15:F15"/>
  </mergeCells>
  <printOptions/>
  <pageMargins left="0.4330708661417323" right="0.2362204724409449" top="0.35433070866141736" bottom="0.35433070866141736" header="0.5905511811023623" footer="0.5118110236220472"/>
  <pageSetup horizontalDpi="180" verticalDpi="18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4"/>
  <sheetViews>
    <sheetView zoomScale="90" zoomScaleNormal="90" zoomScalePageLayoutView="0" workbookViewId="0" topLeftCell="A2">
      <selection activeCell="O6" sqref="O6:R6"/>
    </sheetView>
  </sheetViews>
  <sheetFormatPr defaultColWidth="9.00390625" defaultRowHeight="12.75"/>
  <cols>
    <col min="1" max="1" width="16.8515625" style="239" customWidth="1"/>
    <col min="2" max="2" width="11.57421875" style="239" customWidth="1"/>
    <col min="3" max="3" width="9.421875" style="239" customWidth="1"/>
    <col min="4" max="4" width="8.140625" style="239" customWidth="1"/>
    <col min="5" max="5" width="10.8515625" style="239" customWidth="1"/>
    <col min="6" max="6" width="10.7109375" style="239" customWidth="1"/>
    <col min="7" max="7" width="10.8515625" style="239" customWidth="1"/>
    <col min="8" max="8" width="11.140625" style="239" customWidth="1"/>
    <col min="9" max="9" width="9.57421875" style="239" customWidth="1"/>
    <col min="10" max="10" width="12.57421875" style="316" customWidth="1"/>
    <col min="11" max="11" width="9.8515625" style="239" customWidth="1"/>
    <col min="12" max="13" width="8.421875" style="239" customWidth="1"/>
    <col min="14" max="14" width="9.140625" style="239" customWidth="1"/>
    <col min="15" max="15" width="10.00390625" style="239" customWidth="1"/>
    <col min="16" max="16" width="8.421875" style="239" customWidth="1"/>
    <col min="17" max="17" width="10.00390625" style="239" customWidth="1"/>
    <col min="18" max="18" width="9.57421875" style="239" customWidth="1"/>
    <col min="19" max="19" width="9.8515625" style="319" customWidth="1"/>
    <col min="20" max="20" width="8.140625" style="239" customWidth="1"/>
    <col min="21" max="21" width="7.28125" style="239" customWidth="1"/>
    <col min="22" max="22" width="8.7109375" style="239" customWidth="1"/>
    <col min="23" max="23" width="8.8515625" style="239" customWidth="1"/>
    <col min="24" max="24" width="10.7109375" style="239" customWidth="1"/>
    <col min="25" max="28" width="12.421875" style="239" hidden="1" customWidth="1"/>
    <col min="29" max="16384" width="9.00390625" style="239" customWidth="1"/>
  </cols>
  <sheetData>
    <row r="1" spans="1:27" s="114" customFormat="1" ht="34.5" customHeight="1" thickBot="1">
      <c r="A1" s="391" t="s">
        <v>86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117"/>
      <c r="X1" s="116"/>
      <c r="Y1" s="116"/>
      <c r="Z1" s="118"/>
      <c r="AA1" s="112"/>
    </row>
    <row r="2" spans="1:24" s="232" customFormat="1" ht="24.75" customHeight="1">
      <c r="A2" s="392" t="s">
        <v>126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</row>
    <row r="3" spans="1:24" s="232" customFormat="1" ht="26.25" customHeight="1">
      <c r="A3" s="382" t="s">
        <v>129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3"/>
      <c r="U3" s="233"/>
      <c r="V3" s="383"/>
      <c r="W3" s="383"/>
      <c r="X3" s="383"/>
    </row>
    <row r="4" spans="1:24" s="232" customFormat="1" ht="26.25" customHeight="1" thickBo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233"/>
      <c r="U4" s="233"/>
      <c r="V4" s="115" t="s">
        <v>91</v>
      </c>
      <c r="W4" s="337"/>
      <c r="X4" s="337"/>
    </row>
    <row r="5" spans="1:27" s="235" customFormat="1" ht="23.25" customHeight="1">
      <c r="A5" s="385" t="s">
        <v>128</v>
      </c>
      <c r="B5" s="388" t="s">
        <v>114</v>
      </c>
      <c r="C5" s="388"/>
      <c r="D5" s="388"/>
      <c r="E5" s="388"/>
      <c r="F5" s="388"/>
      <c r="G5" s="388"/>
      <c r="H5" s="388"/>
      <c r="I5" s="388"/>
      <c r="J5" s="389"/>
      <c r="K5" s="390" t="s">
        <v>127</v>
      </c>
      <c r="L5" s="388"/>
      <c r="M5" s="388"/>
      <c r="N5" s="388"/>
      <c r="O5" s="388"/>
      <c r="P5" s="388"/>
      <c r="Q5" s="388"/>
      <c r="R5" s="388"/>
      <c r="S5" s="389"/>
      <c r="T5" s="393" t="s">
        <v>115</v>
      </c>
      <c r="U5" s="395" t="s">
        <v>116</v>
      </c>
      <c r="V5" s="396" t="s">
        <v>83</v>
      </c>
      <c r="W5" s="234"/>
      <c r="Y5" s="393" t="s">
        <v>117</v>
      </c>
      <c r="Z5" s="395" t="s">
        <v>118</v>
      </c>
      <c r="AA5" s="396" t="s">
        <v>119</v>
      </c>
    </row>
    <row r="6" spans="1:27" s="235" customFormat="1" ht="23.25" customHeight="1">
      <c r="A6" s="386"/>
      <c r="B6" s="399" t="s">
        <v>84</v>
      </c>
      <c r="C6" s="399"/>
      <c r="D6" s="399"/>
      <c r="E6" s="399"/>
      <c r="F6" s="400" t="s">
        <v>85</v>
      </c>
      <c r="G6" s="399"/>
      <c r="H6" s="399"/>
      <c r="I6" s="401"/>
      <c r="J6" s="402" t="s">
        <v>32</v>
      </c>
      <c r="K6" s="400" t="s">
        <v>84</v>
      </c>
      <c r="L6" s="399"/>
      <c r="M6" s="399"/>
      <c r="N6" s="399"/>
      <c r="O6" s="400" t="s">
        <v>85</v>
      </c>
      <c r="P6" s="399"/>
      <c r="Q6" s="399"/>
      <c r="R6" s="401"/>
      <c r="S6" s="405" t="s">
        <v>32</v>
      </c>
      <c r="T6" s="394"/>
      <c r="U6" s="384"/>
      <c r="V6" s="397"/>
      <c r="W6" s="236"/>
      <c r="Y6" s="394"/>
      <c r="Z6" s="384"/>
      <c r="AA6" s="397"/>
    </row>
    <row r="7" spans="1:27" s="235" customFormat="1" ht="34.5" customHeight="1">
      <c r="A7" s="386"/>
      <c r="B7" s="408" t="s">
        <v>14</v>
      </c>
      <c r="C7" s="384" t="s">
        <v>120</v>
      </c>
      <c r="D7" s="384" t="s">
        <v>121</v>
      </c>
      <c r="E7" s="384" t="s">
        <v>3</v>
      </c>
      <c r="F7" s="384" t="s">
        <v>122</v>
      </c>
      <c r="G7" s="384" t="s">
        <v>123</v>
      </c>
      <c r="H7" s="384" t="s">
        <v>124</v>
      </c>
      <c r="I7" s="384" t="s">
        <v>3</v>
      </c>
      <c r="J7" s="403"/>
      <c r="K7" s="384" t="s">
        <v>14</v>
      </c>
      <c r="L7" s="384" t="s">
        <v>120</v>
      </c>
      <c r="M7" s="384" t="s">
        <v>121</v>
      </c>
      <c r="N7" s="384" t="s">
        <v>3</v>
      </c>
      <c r="O7" s="384" t="s">
        <v>122</v>
      </c>
      <c r="P7" s="384" t="s">
        <v>123</v>
      </c>
      <c r="Q7" s="384" t="s">
        <v>124</v>
      </c>
      <c r="R7" s="384" t="s">
        <v>3</v>
      </c>
      <c r="S7" s="406"/>
      <c r="T7" s="394"/>
      <c r="U7" s="384"/>
      <c r="V7" s="397"/>
      <c r="W7" s="236"/>
      <c r="Y7" s="394"/>
      <c r="Z7" s="384"/>
      <c r="AA7" s="397"/>
    </row>
    <row r="8" spans="1:27" s="235" customFormat="1" ht="43.5" customHeight="1">
      <c r="A8" s="387"/>
      <c r="B8" s="408"/>
      <c r="C8" s="384"/>
      <c r="D8" s="384"/>
      <c r="E8" s="384"/>
      <c r="F8" s="384"/>
      <c r="G8" s="384"/>
      <c r="H8" s="384"/>
      <c r="I8" s="384"/>
      <c r="J8" s="404"/>
      <c r="K8" s="384"/>
      <c r="L8" s="384"/>
      <c r="M8" s="384"/>
      <c r="N8" s="384"/>
      <c r="O8" s="384"/>
      <c r="P8" s="384"/>
      <c r="Q8" s="384"/>
      <c r="R8" s="384"/>
      <c r="S8" s="407"/>
      <c r="T8" s="394"/>
      <c r="U8" s="384"/>
      <c r="V8" s="398"/>
      <c r="W8" s="236"/>
      <c r="Y8" s="394"/>
      <c r="Z8" s="384"/>
      <c r="AA8" s="398"/>
    </row>
    <row r="9" spans="1:27" ht="22.5" customHeight="1">
      <c r="A9" s="304" t="s">
        <v>45</v>
      </c>
      <c r="B9" s="302"/>
      <c r="C9" s="113"/>
      <c r="D9" s="113"/>
      <c r="E9" s="113"/>
      <c r="F9" s="113"/>
      <c r="G9" s="113"/>
      <c r="H9" s="113"/>
      <c r="I9" s="113"/>
      <c r="J9" s="311"/>
      <c r="K9" s="237"/>
      <c r="L9" s="113"/>
      <c r="M9" s="113"/>
      <c r="N9" s="113"/>
      <c r="O9" s="113"/>
      <c r="P9" s="113"/>
      <c r="Q9" s="113"/>
      <c r="R9" s="113"/>
      <c r="S9" s="318"/>
      <c r="T9" s="237"/>
      <c r="U9" s="113"/>
      <c r="V9" s="238"/>
      <c r="W9" s="137"/>
      <c r="Y9" s="237"/>
      <c r="Z9" s="113"/>
      <c r="AA9" s="238"/>
    </row>
    <row r="10" spans="1:27" s="250" customFormat="1" ht="24.75" customHeight="1">
      <c r="A10" s="305"/>
      <c r="B10" s="168"/>
      <c r="C10" s="168"/>
      <c r="D10" s="241"/>
      <c r="E10" s="241"/>
      <c r="F10" s="168"/>
      <c r="G10" s="168"/>
      <c r="H10" s="168"/>
      <c r="I10" s="241"/>
      <c r="J10" s="312"/>
      <c r="K10" s="240"/>
      <c r="L10" s="241"/>
      <c r="M10" s="241"/>
      <c r="N10" s="241"/>
      <c r="O10" s="241"/>
      <c r="P10" s="241"/>
      <c r="Q10" s="241"/>
      <c r="R10" s="241"/>
      <c r="S10" s="312"/>
      <c r="T10" s="242"/>
      <c r="U10" s="243"/>
      <c r="V10" s="244"/>
      <c r="W10" s="245"/>
      <c r="X10" s="246"/>
      <c r="Y10" s="247">
        <f>+N10-E10</f>
        <v>0</v>
      </c>
      <c r="Z10" s="248">
        <f aca="true" t="shared" si="0" ref="Z10:AA14">+R10-I10</f>
        <v>0</v>
      </c>
      <c r="AA10" s="249">
        <f t="shared" si="0"/>
        <v>0</v>
      </c>
    </row>
    <row r="11" spans="1:27" s="250" customFormat="1" ht="24.75" customHeight="1">
      <c r="A11" s="306"/>
      <c r="B11" s="168"/>
      <c r="C11" s="168"/>
      <c r="D11" s="241"/>
      <c r="E11" s="241"/>
      <c r="F11" s="168"/>
      <c r="G11" s="168"/>
      <c r="H11" s="168"/>
      <c r="I11" s="241"/>
      <c r="J11" s="312"/>
      <c r="K11" s="240"/>
      <c r="L11" s="241"/>
      <c r="M11" s="241"/>
      <c r="N11" s="241"/>
      <c r="O11" s="241"/>
      <c r="P11" s="241"/>
      <c r="Q11" s="241"/>
      <c r="R11" s="241"/>
      <c r="S11" s="312"/>
      <c r="T11" s="242"/>
      <c r="U11" s="243"/>
      <c r="V11" s="244"/>
      <c r="W11" s="245"/>
      <c r="Y11" s="247">
        <f>+N11-E11</f>
        <v>0</v>
      </c>
      <c r="Z11" s="248">
        <f t="shared" si="0"/>
        <v>0</v>
      </c>
      <c r="AA11" s="249">
        <f t="shared" si="0"/>
        <v>0</v>
      </c>
    </row>
    <row r="12" spans="1:27" s="250" customFormat="1" ht="24.75" customHeight="1">
      <c r="A12" s="306"/>
      <c r="B12" s="168"/>
      <c r="C12" s="168"/>
      <c r="D12" s="241"/>
      <c r="E12" s="241"/>
      <c r="F12" s="168"/>
      <c r="G12" s="168"/>
      <c r="H12" s="168"/>
      <c r="I12" s="241"/>
      <c r="J12" s="312"/>
      <c r="K12" s="240"/>
      <c r="L12" s="241"/>
      <c r="M12" s="241"/>
      <c r="N12" s="241"/>
      <c r="O12" s="241"/>
      <c r="P12" s="241"/>
      <c r="Q12" s="241"/>
      <c r="R12" s="241"/>
      <c r="S12" s="312"/>
      <c r="T12" s="242"/>
      <c r="U12" s="243"/>
      <c r="V12" s="244"/>
      <c r="W12" s="245"/>
      <c r="Y12" s="247">
        <f>+N12-E12</f>
        <v>0</v>
      </c>
      <c r="Z12" s="248">
        <f t="shared" si="0"/>
        <v>0</v>
      </c>
      <c r="AA12" s="249">
        <f t="shared" si="0"/>
        <v>0</v>
      </c>
    </row>
    <row r="13" spans="1:27" s="250" customFormat="1" ht="24.75" customHeight="1">
      <c r="A13" s="307"/>
      <c r="B13" s="303"/>
      <c r="C13" s="241"/>
      <c r="D13" s="241"/>
      <c r="E13" s="241"/>
      <c r="F13" s="241"/>
      <c r="G13" s="241"/>
      <c r="H13" s="241"/>
      <c r="I13" s="241"/>
      <c r="J13" s="312"/>
      <c r="K13" s="240"/>
      <c r="L13" s="241"/>
      <c r="M13" s="241"/>
      <c r="N13" s="241"/>
      <c r="O13" s="241"/>
      <c r="P13" s="241"/>
      <c r="Q13" s="241"/>
      <c r="R13" s="241"/>
      <c r="S13" s="312"/>
      <c r="T13" s="242"/>
      <c r="U13" s="243"/>
      <c r="V13" s="244"/>
      <c r="W13" s="245"/>
      <c r="Y13" s="247">
        <f>+N13-E13</f>
        <v>0</v>
      </c>
      <c r="Z13" s="248">
        <f t="shared" si="0"/>
        <v>0</v>
      </c>
      <c r="AA13" s="249">
        <f t="shared" si="0"/>
        <v>0</v>
      </c>
    </row>
    <row r="14" spans="1:27" ht="24.75" customHeight="1">
      <c r="A14" s="308"/>
      <c r="B14" s="301"/>
      <c r="C14" s="252"/>
      <c r="D14" s="252"/>
      <c r="E14" s="252"/>
      <c r="F14" s="252"/>
      <c r="G14" s="252"/>
      <c r="H14" s="252"/>
      <c r="I14" s="252"/>
      <c r="J14" s="313"/>
      <c r="K14" s="251"/>
      <c r="L14" s="252"/>
      <c r="M14" s="252"/>
      <c r="N14" s="252"/>
      <c r="O14" s="252"/>
      <c r="P14" s="252"/>
      <c r="Q14" s="252"/>
      <c r="R14" s="252"/>
      <c r="S14" s="313"/>
      <c r="T14" s="253"/>
      <c r="U14" s="254"/>
      <c r="V14" s="255"/>
      <c r="W14" s="256"/>
      <c r="Y14" s="257">
        <f>+N14-E14</f>
        <v>0</v>
      </c>
      <c r="Z14" s="258">
        <f t="shared" si="0"/>
        <v>0</v>
      </c>
      <c r="AA14" s="259">
        <f t="shared" si="0"/>
        <v>0</v>
      </c>
    </row>
    <row r="15" spans="1:27" ht="24.75" customHeight="1">
      <c r="A15" s="309" t="s">
        <v>47</v>
      </c>
      <c r="B15" s="301"/>
      <c r="C15" s="252"/>
      <c r="D15" s="252"/>
      <c r="E15" s="252"/>
      <c r="F15" s="252"/>
      <c r="G15" s="252"/>
      <c r="H15" s="252"/>
      <c r="I15" s="252"/>
      <c r="J15" s="314"/>
      <c r="K15" s="251"/>
      <c r="L15" s="252"/>
      <c r="M15" s="252"/>
      <c r="N15" s="252"/>
      <c r="O15" s="252"/>
      <c r="P15" s="252"/>
      <c r="Q15" s="252"/>
      <c r="R15" s="252"/>
      <c r="S15" s="313"/>
      <c r="T15" s="253"/>
      <c r="U15" s="254"/>
      <c r="V15" s="255"/>
      <c r="W15" s="256"/>
      <c r="Y15" s="257"/>
      <c r="Z15" s="258"/>
      <c r="AA15" s="259"/>
    </row>
    <row r="16" spans="1:27" ht="24.75" customHeight="1">
      <c r="A16" s="305"/>
      <c r="B16" s="152"/>
      <c r="C16" s="171"/>
      <c r="D16" s="252"/>
      <c r="E16" s="252"/>
      <c r="F16" s="152"/>
      <c r="G16" s="152"/>
      <c r="H16" s="152"/>
      <c r="I16" s="252"/>
      <c r="J16" s="313"/>
      <c r="K16" s="251"/>
      <c r="L16" s="171"/>
      <c r="M16" s="252"/>
      <c r="N16" s="252"/>
      <c r="O16" s="152"/>
      <c r="P16" s="252"/>
      <c r="Q16" s="252"/>
      <c r="R16" s="252"/>
      <c r="S16" s="313"/>
      <c r="T16" s="253"/>
      <c r="U16" s="254"/>
      <c r="V16" s="255"/>
      <c r="W16" s="256"/>
      <c r="Y16" s="257">
        <f>+N16-E16</f>
        <v>0</v>
      </c>
      <c r="Z16" s="258">
        <f aca="true" t="shared" si="1" ref="Z16:AA18">+R16-I16</f>
        <v>0</v>
      </c>
      <c r="AA16" s="259">
        <f t="shared" si="1"/>
        <v>0</v>
      </c>
    </row>
    <row r="17" spans="1:27" ht="24.75" customHeight="1">
      <c r="A17" s="305"/>
      <c r="B17" s="152"/>
      <c r="C17" s="171"/>
      <c r="D17" s="252"/>
      <c r="E17" s="252"/>
      <c r="F17" s="152"/>
      <c r="G17" s="152"/>
      <c r="H17" s="152"/>
      <c r="I17" s="252"/>
      <c r="J17" s="313"/>
      <c r="K17" s="251"/>
      <c r="L17" s="252"/>
      <c r="M17" s="252"/>
      <c r="N17" s="252"/>
      <c r="O17" s="252"/>
      <c r="P17" s="252"/>
      <c r="Q17" s="252"/>
      <c r="R17" s="252"/>
      <c r="S17" s="313"/>
      <c r="T17" s="253"/>
      <c r="U17" s="254"/>
      <c r="V17" s="255"/>
      <c r="W17" s="256"/>
      <c r="Y17" s="257">
        <f>+N17-E17</f>
        <v>0</v>
      </c>
      <c r="Z17" s="258">
        <f t="shared" si="1"/>
        <v>0</v>
      </c>
      <c r="AA17" s="259">
        <f t="shared" si="1"/>
        <v>0</v>
      </c>
    </row>
    <row r="18" spans="1:27" ht="24.75" customHeight="1">
      <c r="A18" s="305"/>
      <c r="B18" s="152"/>
      <c r="C18" s="171"/>
      <c r="D18" s="252"/>
      <c r="E18" s="252"/>
      <c r="F18" s="152"/>
      <c r="G18" s="152"/>
      <c r="H18" s="152"/>
      <c r="I18" s="252"/>
      <c r="J18" s="313"/>
      <c r="K18" s="251"/>
      <c r="L18" s="252"/>
      <c r="M18" s="252"/>
      <c r="N18" s="252"/>
      <c r="O18" s="252"/>
      <c r="P18" s="252"/>
      <c r="Q18" s="252"/>
      <c r="R18" s="252"/>
      <c r="S18" s="313"/>
      <c r="T18" s="253"/>
      <c r="U18" s="254"/>
      <c r="V18" s="255"/>
      <c r="W18" s="256"/>
      <c r="Y18" s="257">
        <f>+N18-E18</f>
        <v>0</v>
      </c>
      <c r="Z18" s="258">
        <f t="shared" si="1"/>
        <v>0</v>
      </c>
      <c r="AA18" s="259">
        <f t="shared" si="1"/>
        <v>0</v>
      </c>
    </row>
    <row r="19" spans="1:27" ht="24.75" customHeight="1">
      <c r="A19" s="305"/>
      <c r="B19" s="301"/>
      <c r="C19" s="252"/>
      <c r="D19" s="252"/>
      <c r="E19" s="252"/>
      <c r="F19" s="252"/>
      <c r="G19" s="252"/>
      <c r="H19" s="252"/>
      <c r="I19" s="252"/>
      <c r="J19" s="313"/>
      <c r="K19" s="251"/>
      <c r="L19" s="252"/>
      <c r="M19" s="252"/>
      <c r="N19" s="252"/>
      <c r="O19" s="252"/>
      <c r="P19" s="252"/>
      <c r="Q19" s="252"/>
      <c r="R19" s="252"/>
      <c r="S19" s="313"/>
      <c r="T19" s="253"/>
      <c r="U19" s="254"/>
      <c r="V19" s="255"/>
      <c r="W19" s="256"/>
      <c r="Y19" s="257"/>
      <c r="Z19" s="258"/>
      <c r="AA19" s="259"/>
    </row>
    <row r="20" spans="1:27" ht="24.75" customHeight="1">
      <c r="A20" s="305"/>
      <c r="B20" s="301"/>
      <c r="C20" s="252"/>
      <c r="D20" s="252"/>
      <c r="E20" s="252"/>
      <c r="F20" s="252"/>
      <c r="G20" s="252"/>
      <c r="H20" s="252"/>
      <c r="I20" s="252"/>
      <c r="J20" s="313"/>
      <c r="K20" s="251"/>
      <c r="L20" s="252"/>
      <c r="M20" s="252"/>
      <c r="N20" s="252"/>
      <c r="O20" s="252"/>
      <c r="P20" s="252"/>
      <c r="Q20" s="252"/>
      <c r="R20" s="252"/>
      <c r="S20" s="313"/>
      <c r="T20" s="253"/>
      <c r="U20" s="254"/>
      <c r="V20" s="255"/>
      <c r="W20" s="256"/>
      <c r="Y20" s="257"/>
      <c r="Z20" s="258"/>
      <c r="AA20" s="259"/>
    </row>
    <row r="21" spans="1:27" s="250" customFormat="1" ht="24.75" customHeight="1" thickBot="1">
      <c r="A21" s="307"/>
      <c r="B21" s="303"/>
      <c r="C21" s="241"/>
      <c r="D21" s="260"/>
      <c r="E21" s="241"/>
      <c r="F21" s="241"/>
      <c r="G21" s="241"/>
      <c r="H21" s="241"/>
      <c r="I21" s="241"/>
      <c r="J21" s="321"/>
      <c r="K21" s="240"/>
      <c r="L21" s="241"/>
      <c r="M21" s="260"/>
      <c r="N21" s="241"/>
      <c r="O21" s="241"/>
      <c r="P21" s="241"/>
      <c r="Q21" s="241"/>
      <c r="R21" s="241"/>
      <c r="S21" s="321"/>
      <c r="T21" s="242"/>
      <c r="U21" s="243"/>
      <c r="V21" s="244"/>
      <c r="W21" s="245"/>
      <c r="X21" s="246"/>
      <c r="Y21" s="247">
        <f>+N21-E21</f>
        <v>0</v>
      </c>
      <c r="Z21" s="248">
        <f>+R21-I21</f>
        <v>0</v>
      </c>
      <c r="AA21" s="249">
        <f>+S21-J21</f>
        <v>0</v>
      </c>
    </row>
    <row r="22" spans="1:27" ht="24.75" customHeight="1" thickBot="1">
      <c r="A22" s="310" t="s">
        <v>9</v>
      </c>
      <c r="B22" s="261"/>
      <c r="C22" s="261"/>
      <c r="D22" s="261"/>
      <c r="E22" s="262"/>
      <c r="F22" s="261"/>
      <c r="G22" s="261"/>
      <c r="H22" s="261"/>
      <c r="I22" s="323"/>
      <c r="J22" s="322"/>
      <c r="K22" s="263"/>
      <c r="L22" s="262"/>
      <c r="M22" s="262"/>
      <c r="N22" s="262"/>
      <c r="O22" s="262"/>
      <c r="P22" s="262"/>
      <c r="Q22" s="262"/>
      <c r="R22" s="261"/>
      <c r="S22" s="322"/>
      <c r="T22" s="264"/>
      <c r="U22" s="265"/>
      <c r="V22" s="266"/>
      <c r="W22" s="256"/>
      <c r="Y22" s="257">
        <f>+N22-E22</f>
        <v>0</v>
      </c>
      <c r="Z22" s="258">
        <f>+R22-I22</f>
        <v>0</v>
      </c>
      <c r="AA22" s="259">
        <f>+S22-J22</f>
        <v>0</v>
      </c>
    </row>
    <row r="23" spans="1:23" ht="24.75" customHeight="1" thickTop="1">
      <c r="A23" s="267"/>
      <c r="B23" s="268"/>
      <c r="C23" s="268"/>
      <c r="D23" s="268"/>
      <c r="E23" s="268"/>
      <c r="F23" s="268"/>
      <c r="G23" s="268"/>
      <c r="H23" s="268"/>
      <c r="I23" s="268"/>
      <c r="J23" s="315"/>
      <c r="K23" s="268"/>
      <c r="L23" s="268"/>
      <c r="M23" s="268"/>
      <c r="N23" s="268"/>
      <c r="O23" s="268"/>
      <c r="P23" s="268"/>
      <c r="Q23" s="268"/>
      <c r="R23" s="268"/>
      <c r="T23" s="268"/>
      <c r="U23" s="268"/>
      <c r="V23" s="270"/>
      <c r="W23" s="270"/>
    </row>
    <row r="24" spans="1:17" ht="19.5">
      <c r="A24" s="239" t="s">
        <v>92</v>
      </c>
      <c r="Q24" s="271"/>
    </row>
    <row r="25" spans="1:17" ht="19.5">
      <c r="A25" s="239" t="s">
        <v>125</v>
      </c>
      <c r="Q25" s="271"/>
    </row>
    <row r="26" ht="24.75" customHeight="1">
      <c r="Q26" s="272"/>
    </row>
    <row r="27" ht="19.5">
      <c r="Q27" s="271"/>
    </row>
    <row r="28" ht="19.5">
      <c r="Q28" s="273"/>
    </row>
    <row r="29" spans="1:17" ht="26.25">
      <c r="A29" s="232"/>
      <c r="Q29" s="269"/>
    </row>
    <row r="30" spans="1:19" s="232" customFormat="1" ht="26.25">
      <c r="A30" s="381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233"/>
      <c r="R30" s="233"/>
      <c r="S30" s="319"/>
    </row>
    <row r="31" spans="1:19" s="232" customFormat="1" ht="26.25">
      <c r="A31" s="274"/>
      <c r="B31" s="275"/>
      <c r="C31" s="276"/>
      <c r="D31" s="276"/>
      <c r="E31" s="276"/>
      <c r="F31" s="276"/>
      <c r="G31" s="277"/>
      <c r="H31" s="277"/>
      <c r="I31" s="277"/>
      <c r="J31" s="317"/>
      <c r="K31" s="275"/>
      <c r="L31" s="276"/>
      <c r="M31" s="276"/>
      <c r="N31" s="276"/>
      <c r="O31" s="276"/>
      <c r="P31" s="277"/>
      <c r="Q31" s="277"/>
      <c r="R31" s="277"/>
      <c r="S31" s="319"/>
    </row>
    <row r="32" spans="1:19" s="232" customFormat="1" ht="26.25">
      <c r="A32" s="274"/>
      <c r="B32" s="275"/>
      <c r="C32" s="276"/>
      <c r="D32" s="276"/>
      <c r="E32" s="276"/>
      <c r="F32" s="276"/>
      <c r="G32" s="277"/>
      <c r="H32" s="277"/>
      <c r="I32" s="277"/>
      <c r="J32" s="317"/>
      <c r="K32" s="275"/>
      <c r="L32" s="276"/>
      <c r="M32" s="276"/>
      <c r="N32" s="276"/>
      <c r="O32" s="276"/>
      <c r="P32" s="277"/>
      <c r="Q32" s="277"/>
      <c r="R32" s="277"/>
      <c r="S32" s="319"/>
    </row>
    <row r="33" spans="2:19" s="232" customFormat="1" ht="26.25">
      <c r="B33" s="278"/>
      <c r="G33" s="277"/>
      <c r="H33" s="277"/>
      <c r="I33" s="277"/>
      <c r="J33" s="317"/>
      <c r="K33" s="274"/>
      <c r="O33" s="276"/>
      <c r="P33" s="277"/>
      <c r="Q33" s="277"/>
      <c r="R33" s="277"/>
      <c r="S33" s="319"/>
    </row>
    <row r="34" spans="2:19" s="232" customFormat="1" ht="26.25">
      <c r="B34" s="274"/>
      <c r="F34" s="276"/>
      <c r="G34" s="277"/>
      <c r="H34" s="277"/>
      <c r="I34" s="277"/>
      <c r="J34" s="317"/>
      <c r="K34" s="274"/>
      <c r="O34" s="276"/>
      <c r="P34" s="277"/>
      <c r="Q34" s="277"/>
      <c r="R34" s="277"/>
      <c r="S34" s="319"/>
    </row>
    <row r="35" spans="2:19" s="232" customFormat="1" ht="26.25">
      <c r="B35" s="274"/>
      <c r="F35" s="276"/>
      <c r="G35" s="277"/>
      <c r="H35" s="277"/>
      <c r="I35" s="277"/>
      <c r="J35" s="317"/>
      <c r="K35" s="274"/>
      <c r="O35" s="276"/>
      <c r="P35" s="277"/>
      <c r="Q35" s="277"/>
      <c r="R35" s="277"/>
      <c r="S35" s="319"/>
    </row>
    <row r="36" spans="2:19" s="232" customFormat="1" ht="26.25">
      <c r="B36" s="278"/>
      <c r="G36" s="277"/>
      <c r="H36" s="277"/>
      <c r="I36" s="277"/>
      <c r="J36" s="317"/>
      <c r="K36" s="274"/>
      <c r="O36" s="276"/>
      <c r="P36" s="277"/>
      <c r="Q36" s="277"/>
      <c r="R36" s="277"/>
      <c r="S36" s="319"/>
    </row>
    <row r="37" spans="2:19" s="232" customFormat="1" ht="26.25">
      <c r="B37" s="274"/>
      <c r="F37" s="276"/>
      <c r="G37" s="277"/>
      <c r="H37" s="277"/>
      <c r="I37" s="277"/>
      <c r="J37" s="317"/>
      <c r="K37" s="274"/>
      <c r="O37" s="276"/>
      <c r="P37" s="277"/>
      <c r="Q37" s="277"/>
      <c r="R37" s="277"/>
      <c r="S37" s="319"/>
    </row>
    <row r="38" spans="2:19" s="232" customFormat="1" ht="26.25">
      <c r="B38" s="274"/>
      <c r="F38" s="276"/>
      <c r="G38" s="277"/>
      <c r="H38" s="277"/>
      <c r="I38" s="277"/>
      <c r="J38" s="317"/>
      <c r="K38" s="274"/>
      <c r="O38" s="276"/>
      <c r="P38" s="277"/>
      <c r="Q38" s="277"/>
      <c r="R38" s="277"/>
      <c r="S38" s="319"/>
    </row>
    <row r="39" spans="2:19" s="232" customFormat="1" ht="26.25">
      <c r="B39" s="274"/>
      <c r="F39" s="276"/>
      <c r="G39" s="277"/>
      <c r="H39" s="277"/>
      <c r="I39" s="277"/>
      <c r="J39" s="317"/>
      <c r="K39" s="274"/>
      <c r="O39" s="276"/>
      <c r="P39" s="277"/>
      <c r="Q39" s="277"/>
      <c r="R39" s="277"/>
      <c r="S39" s="319"/>
    </row>
    <row r="40" spans="2:19" s="232" customFormat="1" ht="26.25">
      <c r="B40" s="278"/>
      <c r="F40" s="276"/>
      <c r="G40" s="277"/>
      <c r="H40" s="277"/>
      <c r="I40" s="277"/>
      <c r="J40" s="317"/>
      <c r="K40" s="274"/>
      <c r="O40" s="276"/>
      <c r="P40" s="277"/>
      <c r="Q40" s="277"/>
      <c r="R40" s="277"/>
      <c r="S40" s="319"/>
    </row>
    <row r="41" spans="2:19" s="232" customFormat="1" ht="26.25">
      <c r="B41" s="274"/>
      <c r="F41" s="276"/>
      <c r="G41" s="277"/>
      <c r="H41" s="277"/>
      <c r="I41" s="277"/>
      <c r="J41" s="317"/>
      <c r="K41" s="274"/>
      <c r="O41" s="276"/>
      <c r="P41" s="277"/>
      <c r="Q41" s="277"/>
      <c r="R41" s="277"/>
      <c r="S41" s="319"/>
    </row>
    <row r="42" spans="2:19" s="232" customFormat="1" ht="26.25">
      <c r="B42" s="274"/>
      <c r="F42" s="276"/>
      <c r="G42" s="277"/>
      <c r="H42" s="277"/>
      <c r="I42" s="277"/>
      <c r="J42" s="317"/>
      <c r="K42" s="274"/>
      <c r="O42" s="276"/>
      <c r="P42" s="277"/>
      <c r="Q42" s="277"/>
      <c r="R42" s="277"/>
      <c r="S42" s="319"/>
    </row>
    <row r="43" spans="2:19" s="232" customFormat="1" ht="26.25">
      <c r="B43" s="274"/>
      <c r="F43" s="276"/>
      <c r="G43" s="277"/>
      <c r="H43" s="277"/>
      <c r="I43" s="277"/>
      <c r="J43" s="317"/>
      <c r="K43" s="274"/>
      <c r="O43" s="276"/>
      <c r="P43" s="277"/>
      <c r="Q43" s="277"/>
      <c r="R43" s="277"/>
      <c r="S43" s="319"/>
    </row>
    <row r="44" spans="2:19" s="232" customFormat="1" ht="26.25">
      <c r="B44" s="274"/>
      <c r="F44" s="276"/>
      <c r="G44" s="277"/>
      <c r="H44" s="277"/>
      <c r="I44" s="277"/>
      <c r="J44" s="317"/>
      <c r="K44" s="274"/>
      <c r="O44" s="276"/>
      <c r="P44" s="277"/>
      <c r="Q44" s="277"/>
      <c r="R44" s="277"/>
      <c r="S44" s="319"/>
    </row>
    <row r="45" spans="2:19" s="232" customFormat="1" ht="26.25">
      <c r="B45" s="278"/>
      <c r="F45" s="276"/>
      <c r="G45" s="277"/>
      <c r="H45" s="277"/>
      <c r="I45" s="277"/>
      <c r="J45" s="317"/>
      <c r="K45" s="274"/>
      <c r="O45" s="276"/>
      <c r="P45" s="277"/>
      <c r="Q45" s="277"/>
      <c r="R45" s="277"/>
      <c r="S45" s="319"/>
    </row>
    <row r="46" spans="2:19" s="232" customFormat="1" ht="26.25">
      <c r="B46" s="274"/>
      <c r="F46" s="276"/>
      <c r="G46" s="277"/>
      <c r="H46" s="277"/>
      <c r="I46" s="277"/>
      <c r="J46" s="317"/>
      <c r="K46" s="274"/>
      <c r="O46" s="276"/>
      <c r="P46" s="277"/>
      <c r="Q46" s="277"/>
      <c r="R46" s="277"/>
      <c r="S46" s="319"/>
    </row>
    <row r="47" spans="2:19" s="232" customFormat="1" ht="26.25">
      <c r="B47" s="274"/>
      <c r="F47" s="276"/>
      <c r="G47" s="277"/>
      <c r="H47" s="277"/>
      <c r="I47" s="277"/>
      <c r="J47" s="317"/>
      <c r="K47" s="274"/>
      <c r="O47" s="276"/>
      <c r="P47" s="277"/>
      <c r="Q47" s="277"/>
      <c r="R47" s="277"/>
      <c r="S47" s="319"/>
    </row>
    <row r="48" spans="1:21" ht="26.25">
      <c r="A48" s="279"/>
      <c r="B48" s="274"/>
      <c r="C48" s="276"/>
      <c r="D48" s="280"/>
      <c r="E48" s="280"/>
      <c r="F48" s="276"/>
      <c r="G48" s="281"/>
      <c r="H48" s="281"/>
      <c r="I48" s="281"/>
      <c r="J48" s="317"/>
      <c r="K48" s="282"/>
      <c r="L48" s="280"/>
      <c r="M48" s="280"/>
      <c r="N48" s="280"/>
      <c r="O48" s="280"/>
      <c r="P48" s="281"/>
      <c r="Q48" s="281"/>
      <c r="R48" s="281"/>
      <c r="S48" s="320"/>
      <c r="T48" s="281"/>
      <c r="U48" s="281"/>
    </row>
    <row r="49" spans="1:21" ht="26.25">
      <c r="A49" s="282"/>
      <c r="B49" s="283"/>
      <c r="C49" s="232"/>
      <c r="F49" s="280"/>
      <c r="G49" s="281"/>
      <c r="H49" s="281"/>
      <c r="I49" s="281"/>
      <c r="J49" s="317"/>
      <c r="K49" s="283"/>
      <c r="O49" s="280"/>
      <c r="P49" s="281"/>
      <c r="Q49" s="281"/>
      <c r="R49" s="281"/>
      <c r="S49" s="320"/>
      <c r="T49" s="281"/>
      <c r="U49" s="281"/>
    </row>
    <row r="50" spans="1:21" ht="26.25">
      <c r="A50" s="282"/>
      <c r="B50" s="283"/>
      <c r="C50" s="232"/>
      <c r="F50" s="280"/>
      <c r="G50" s="281"/>
      <c r="H50" s="281"/>
      <c r="I50" s="281"/>
      <c r="J50" s="317"/>
      <c r="K50" s="283"/>
      <c r="O50" s="280"/>
      <c r="P50" s="281"/>
      <c r="Q50" s="281"/>
      <c r="R50" s="281"/>
      <c r="S50" s="320"/>
      <c r="T50" s="281"/>
      <c r="U50" s="281"/>
    </row>
    <row r="51" spans="1:21" ht="19.5">
      <c r="A51" s="282"/>
      <c r="B51" s="283"/>
      <c r="F51" s="280"/>
      <c r="G51" s="281"/>
      <c r="H51" s="281"/>
      <c r="I51" s="281"/>
      <c r="J51" s="317"/>
      <c r="K51" s="283"/>
      <c r="O51" s="280"/>
      <c r="P51" s="281"/>
      <c r="Q51" s="281"/>
      <c r="R51" s="281"/>
      <c r="S51" s="320"/>
      <c r="T51" s="281"/>
      <c r="U51" s="281"/>
    </row>
    <row r="52" spans="1:21" ht="19.5">
      <c r="A52" s="282"/>
      <c r="B52" s="283"/>
      <c r="F52" s="280"/>
      <c r="G52" s="281"/>
      <c r="H52" s="281"/>
      <c r="I52" s="281"/>
      <c r="J52" s="317"/>
      <c r="K52" s="283"/>
      <c r="O52" s="280"/>
      <c r="P52" s="281"/>
      <c r="Q52" s="281"/>
      <c r="R52" s="281"/>
      <c r="S52" s="320"/>
      <c r="T52" s="281"/>
      <c r="U52" s="281"/>
    </row>
    <row r="53" spans="1:21" ht="19.5">
      <c r="A53" s="282"/>
      <c r="B53" s="283"/>
      <c r="F53" s="280"/>
      <c r="G53" s="281"/>
      <c r="H53" s="281"/>
      <c r="I53" s="281"/>
      <c r="J53" s="317"/>
      <c r="K53" s="283"/>
      <c r="O53" s="280"/>
      <c r="P53" s="281"/>
      <c r="Q53" s="281"/>
      <c r="R53" s="281"/>
      <c r="S53" s="320"/>
      <c r="T53" s="281"/>
      <c r="U53" s="281"/>
    </row>
    <row r="54" spans="1:21" ht="19.5">
      <c r="A54" s="282"/>
      <c r="B54" s="283"/>
      <c r="F54" s="280"/>
      <c r="G54" s="281"/>
      <c r="H54" s="281"/>
      <c r="I54" s="281"/>
      <c r="J54" s="317"/>
      <c r="K54" s="283"/>
      <c r="O54" s="280"/>
      <c r="P54" s="281"/>
      <c r="Q54" s="281"/>
      <c r="R54" s="281"/>
      <c r="S54" s="320"/>
      <c r="T54" s="281"/>
      <c r="U54" s="281"/>
    </row>
    <row r="55" spans="1:21" ht="19.5">
      <c r="A55" s="282"/>
      <c r="B55" s="283"/>
      <c r="F55" s="280"/>
      <c r="G55" s="281"/>
      <c r="H55" s="281"/>
      <c r="I55" s="281"/>
      <c r="J55" s="317"/>
      <c r="K55" s="283"/>
      <c r="O55" s="280"/>
      <c r="P55" s="281"/>
      <c r="Q55" s="281"/>
      <c r="R55" s="281"/>
      <c r="S55" s="320"/>
      <c r="T55" s="281"/>
      <c r="U55" s="281"/>
    </row>
    <row r="56" spans="1:21" ht="19.5">
      <c r="A56" s="282"/>
      <c r="B56" s="283"/>
      <c r="F56" s="280"/>
      <c r="G56" s="281"/>
      <c r="H56" s="281"/>
      <c r="I56" s="281"/>
      <c r="J56" s="317"/>
      <c r="K56" s="283"/>
      <c r="O56" s="280"/>
      <c r="P56" s="281"/>
      <c r="Q56" s="281"/>
      <c r="R56" s="281"/>
      <c r="S56" s="320"/>
      <c r="T56" s="281"/>
      <c r="U56" s="281"/>
    </row>
    <row r="57" spans="1:21" ht="19.5">
      <c r="A57" s="282"/>
      <c r="B57" s="283"/>
      <c r="F57" s="280"/>
      <c r="G57" s="281"/>
      <c r="H57" s="281"/>
      <c r="I57" s="281"/>
      <c r="J57" s="317"/>
      <c r="K57" s="283"/>
      <c r="O57" s="280"/>
      <c r="P57" s="281"/>
      <c r="Q57" s="281"/>
      <c r="R57" s="281"/>
      <c r="S57" s="320"/>
      <c r="T57" s="281"/>
      <c r="U57" s="281"/>
    </row>
    <row r="58" spans="1:21" ht="19.5">
      <c r="A58" s="282"/>
      <c r="B58" s="283"/>
      <c r="F58" s="280"/>
      <c r="G58" s="281"/>
      <c r="H58" s="281"/>
      <c r="I58" s="281"/>
      <c r="J58" s="317"/>
      <c r="K58" s="283"/>
      <c r="O58" s="280"/>
      <c r="P58" s="281"/>
      <c r="Q58" s="281"/>
      <c r="R58" s="281"/>
      <c r="S58" s="320"/>
      <c r="T58" s="281"/>
      <c r="U58" s="281"/>
    </row>
    <row r="59" spans="6:15" ht="19.5">
      <c r="F59" s="280"/>
      <c r="O59" s="280"/>
    </row>
    <row r="60" spans="6:15" ht="19.5">
      <c r="F60" s="280"/>
      <c r="O60" s="280"/>
    </row>
    <row r="61" spans="6:15" ht="19.5">
      <c r="F61" s="280"/>
      <c r="O61" s="280"/>
    </row>
    <row r="62" spans="6:15" ht="19.5">
      <c r="F62" s="280"/>
      <c r="O62" s="280"/>
    </row>
    <row r="63" spans="6:15" ht="19.5">
      <c r="F63" s="280"/>
      <c r="O63" s="280"/>
    </row>
    <row r="64" spans="6:15" ht="19.5">
      <c r="F64" s="280"/>
      <c r="O64" s="280"/>
    </row>
    <row r="74" ht="24" customHeight="1"/>
  </sheetData>
  <sheetProtection/>
  <mergeCells count="37">
    <mergeCell ref="T5:T8"/>
    <mergeCell ref="U5:U8"/>
    <mergeCell ref="V5:V8"/>
    <mergeCell ref="C7:C8"/>
    <mergeCell ref="O7:O8"/>
    <mergeCell ref="Q7:Q8"/>
    <mergeCell ref="R7:R8"/>
    <mergeCell ref="Y5:Y8"/>
    <mergeCell ref="Z5:Z8"/>
    <mergeCell ref="AA5:AA8"/>
    <mergeCell ref="B6:E6"/>
    <mergeCell ref="F6:I6"/>
    <mergeCell ref="J6:J8"/>
    <mergeCell ref="K6:N6"/>
    <mergeCell ref="O6:R6"/>
    <mergeCell ref="S6:S8"/>
    <mergeCell ref="B7:B8"/>
    <mergeCell ref="A1:V1"/>
    <mergeCell ref="D7:D8"/>
    <mergeCell ref="E7:E8"/>
    <mergeCell ref="F7:F8"/>
    <mergeCell ref="G7:G8"/>
    <mergeCell ref="H7:H8"/>
    <mergeCell ref="I7:I8"/>
    <mergeCell ref="A2:X2"/>
    <mergeCell ref="A4:S4"/>
    <mergeCell ref="P7:P8"/>
    <mergeCell ref="A30:P30"/>
    <mergeCell ref="A3:S3"/>
    <mergeCell ref="V3:X3"/>
    <mergeCell ref="K7:K8"/>
    <mergeCell ref="L7:L8"/>
    <mergeCell ref="M7:M8"/>
    <mergeCell ref="N7:N8"/>
    <mergeCell ref="A5:A8"/>
    <mergeCell ref="B5:J5"/>
    <mergeCell ref="K5:S5"/>
  </mergeCells>
  <printOptions/>
  <pageMargins left="0.11811023622047245" right="0.11811023622047245" top="0.7480314960629921" bottom="0.7480314960629921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zoomScale="110" zoomScaleNormal="110" zoomScalePageLayoutView="0" workbookViewId="0" topLeftCell="A16">
      <selection activeCell="V9" sqref="V9"/>
    </sheetView>
  </sheetViews>
  <sheetFormatPr defaultColWidth="9.00390625" defaultRowHeight="12.75"/>
  <cols>
    <col min="1" max="1" width="16.8515625" style="239" customWidth="1"/>
    <col min="2" max="2" width="11.57421875" style="239" customWidth="1"/>
    <col min="3" max="3" width="9.421875" style="239" customWidth="1"/>
    <col min="4" max="4" width="8.140625" style="239" customWidth="1"/>
    <col min="5" max="5" width="10.8515625" style="239" customWidth="1"/>
    <col min="6" max="6" width="12.7109375" style="239" customWidth="1"/>
    <col min="7" max="7" width="15.140625" style="239" customWidth="1"/>
    <col min="8" max="8" width="11.140625" style="239" customWidth="1"/>
    <col min="9" max="9" width="9.57421875" style="239" customWidth="1"/>
    <col min="10" max="10" width="12.57421875" style="316" customWidth="1"/>
    <col min="11" max="11" width="9.8515625" style="239" customWidth="1"/>
    <col min="12" max="13" width="8.421875" style="239" customWidth="1"/>
    <col min="14" max="14" width="9.140625" style="239" customWidth="1"/>
    <col min="15" max="15" width="10.00390625" style="239" customWidth="1"/>
    <col min="16" max="16" width="8.421875" style="239" customWidth="1"/>
    <col min="17" max="17" width="10.00390625" style="239" customWidth="1"/>
    <col min="18" max="18" width="9.57421875" style="239" customWidth="1"/>
    <col min="19" max="19" width="9.8515625" style="319" customWidth="1"/>
    <col min="20" max="20" width="8.140625" style="239" customWidth="1"/>
    <col min="21" max="21" width="7.28125" style="239" customWidth="1"/>
    <col min="22" max="22" width="8.7109375" style="239" customWidth="1"/>
    <col min="23" max="23" width="8.8515625" style="239" customWidth="1"/>
    <col min="24" max="24" width="10.7109375" style="239" customWidth="1"/>
    <col min="25" max="28" width="12.421875" style="239" hidden="1" customWidth="1"/>
    <col min="29" max="16384" width="9.00390625" style="239" customWidth="1"/>
  </cols>
  <sheetData>
    <row r="1" spans="1:27" s="114" customFormat="1" ht="34.5" customHeight="1" thickBot="1">
      <c r="A1" s="391" t="s">
        <v>86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117"/>
      <c r="X1" s="116"/>
      <c r="Y1" s="116"/>
      <c r="Z1" s="118"/>
      <c r="AA1" s="112"/>
    </row>
    <row r="2" spans="1:24" s="232" customFormat="1" ht="24.75" customHeight="1">
      <c r="A2" s="392" t="s">
        <v>126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</row>
    <row r="3" spans="1:24" s="232" customFormat="1" ht="26.25" customHeight="1" thickBot="1">
      <c r="A3" s="382" t="s">
        <v>129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233"/>
      <c r="U3" s="233"/>
      <c r="V3" s="115" t="s">
        <v>91</v>
      </c>
      <c r="W3" s="337"/>
      <c r="X3" s="337"/>
    </row>
    <row r="4" spans="1:27" s="235" customFormat="1" ht="23.25" customHeight="1">
      <c r="A4" s="385" t="s">
        <v>128</v>
      </c>
      <c r="B4" s="388" t="s">
        <v>114</v>
      </c>
      <c r="C4" s="388"/>
      <c r="D4" s="388"/>
      <c r="E4" s="388"/>
      <c r="F4" s="388"/>
      <c r="G4" s="388"/>
      <c r="H4" s="388"/>
      <c r="I4" s="388"/>
      <c r="J4" s="389"/>
      <c r="K4" s="390" t="s">
        <v>130</v>
      </c>
      <c r="L4" s="388"/>
      <c r="M4" s="388"/>
      <c r="N4" s="388"/>
      <c r="O4" s="388"/>
      <c r="P4" s="388"/>
      <c r="Q4" s="388"/>
      <c r="R4" s="388"/>
      <c r="S4" s="389"/>
      <c r="T4" s="393" t="s">
        <v>115</v>
      </c>
      <c r="U4" s="395" t="s">
        <v>116</v>
      </c>
      <c r="V4" s="396" t="s">
        <v>83</v>
      </c>
      <c r="W4" s="234"/>
      <c r="Y4" s="393" t="s">
        <v>117</v>
      </c>
      <c r="Z4" s="395" t="s">
        <v>118</v>
      </c>
      <c r="AA4" s="396" t="s">
        <v>119</v>
      </c>
    </row>
    <row r="5" spans="1:27" s="235" customFormat="1" ht="23.25" customHeight="1">
      <c r="A5" s="386"/>
      <c r="B5" s="399" t="s">
        <v>84</v>
      </c>
      <c r="C5" s="399"/>
      <c r="D5" s="399"/>
      <c r="E5" s="399"/>
      <c r="F5" s="400" t="s">
        <v>85</v>
      </c>
      <c r="G5" s="399"/>
      <c r="H5" s="399"/>
      <c r="I5" s="401"/>
      <c r="J5" s="402" t="s">
        <v>32</v>
      </c>
      <c r="K5" s="400" t="s">
        <v>84</v>
      </c>
      <c r="L5" s="399"/>
      <c r="M5" s="399"/>
      <c r="N5" s="399"/>
      <c r="O5" s="400" t="s">
        <v>85</v>
      </c>
      <c r="P5" s="399"/>
      <c r="Q5" s="399"/>
      <c r="R5" s="401"/>
      <c r="S5" s="405" t="s">
        <v>32</v>
      </c>
      <c r="T5" s="394"/>
      <c r="U5" s="384"/>
      <c r="V5" s="397"/>
      <c r="W5" s="236"/>
      <c r="Y5" s="394"/>
      <c r="Z5" s="384"/>
      <c r="AA5" s="397"/>
    </row>
    <row r="6" spans="1:27" s="235" customFormat="1" ht="34.5" customHeight="1">
      <c r="A6" s="386"/>
      <c r="B6" s="408" t="s">
        <v>14</v>
      </c>
      <c r="C6" s="384" t="s">
        <v>120</v>
      </c>
      <c r="D6" s="384" t="s">
        <v>121</v>
      </c>
      <c r="E6" s="384" t="s">
        <v>3</v>
      </c>
      <c r="F6" s="384" t="s">
        <v>122</v>
      </c>
      <c r="G6" s="384" t="s">
        <v>123</v>
      </c>
      <c r="H6" s="384" t="s">
        <v>124</v>
      </c>
      <c r="I6" s="384" t="s">
        <v>3</v>
      </c>
      <c r="J6" s="403"/>
      <c r="K6" s="384" t="s">
        <v>14</v>
      </c>
      <c r="L6" s="384" t="s">
        <v>120</v>
      </c>
      <c r="M6" s="384" t="s">
        <v>121</v>
      </c>
      <c r="N6" s="384" t="s">
        <v>3</v>
      </c>
      <c r="O6" s="384" t="s">
        <v>122</v>
      </c>
      <c r="P6" s="384" t="s">
        <v>123</v>
      </c>
      <c r="Q6" s="384" t="s">
        <v>124</v>
      </c>
      <c r="R6" s="384" t="s">
        <v>3</v>
      </c>
      <c r="S6" s="406"/>
      <c r="T6" s="394"/>
      <c r="U6" s="384"/>
      <c r="V6" s="397"/>
      <c r="W6" s="236"/>
      <c r="Y6" s="394"/>
      <c r="Z6" s="384"/>
      <c r="AA6" s="397"/>
    </row>
    <row r="7" spans="1:27" s="235" customFormat="1" ht="43.5" customHeight="1">
      <c r="A7" s="387"/>
      <c r="B7" s="408"/>
      <c r="C7" s="384"/>
      <c r="D7" s="384"/>
      <c r="E7" s="384"/>
      <c r="F7" s="384"/>
      <c r="G7" s="384"/>
      <c r="H7" s="384"/>
      <c r="I7" s="384"/>
      <c r="J7" s="404"/>
      <c r="K7" s="384"/>
      <c r="L7" s="384"/>
      <c r="M7" s="384"/>
      <c r="N7" s="384"/>
      <c r="O7" s="384"/>
      <c r="P7" s="384"/>
      <c r="Q7" s="384"/>
      <c r="R7" s="384"/>
      <c r="S7" s="407"/>
      <c r="T7" s="394"/>
      <c r="U7" s="384"/>
      <c r="V7" s="398"/>
      <c r="W7" s="236"/>
      <c r="Y7" s="394"/>
      <c r="Z7" s="384"/>
      <c r="AA7" s="398"/>
    </row>
    <row r="8" spans="1:27" ht="22.5" customHeight="1">
      <c r="A8" s="304" t="s">
        <v>45</v>
      </c>
      <c r="B8" s="302"/>
      <c r="C8" s="113"/>
      <c r="D8" s="113"/>
      <c r="E8" s="113"/>
      <c r="F8" s="113"/>
      <c r="G8" s="113"/>
      <c r="H8" s="113"/>
      <c r="I8" s="113"/>
      <c r="J8" s="311"/>
      <c r="K8" s="237"/>
      <c r="L8" s="113"/>
      <c r="M8" s="113"/>
      <c r="N8" s="113"/>
      <c r="O8" s="113"/>
      <c r="P8" s="113"/>
      <c r="Q8" s="113"/>
      <c r="R8" s="113"/>
      <c r="S8" s="318"/>
      <c r="T8" s="237"/>
      <c r="U8" s="113"/>
      <c r="V8" s="238"/>
      <c r="W8" s="137"/>
      <c r="Y8" s="237"/>
      <c r="Z8" s="113"/>
      <c r="AA8" s="238"/>
    </row>
    <row r="9" spans="1:27" s="250" customFormat="1" ht="24.75" customHeight="1">
      <c r="A9" s="305" t="s">
        <v>95</v>
      </c>
      <c r="B9" s="168">
        <v>5000000</v>
      </c>
      <c r="C9" s="168">
        <v>2800</v>
      </c>
      <c r="D9" s="241">
        <v>0</v>
      </c>
      <c r="E9" s="241">
        <f>SUM(B9:D9)</f>
        <v>5002800</v>
      </c>
      <c r="F9" s="168">
        <v>1400000</v>
      </c>
      <c r="G9" s="168">
        <v>1380000</v>
      </c>
      <c r="H9" s="168">
        <v>266800</v>
      </c>
      <c r="I9" s="241">
        <f aca="true" t="shared" si="0" ref="I9:I21">+F9+G9+H9</f>
        <v>3046800</v>
      </c>
      <c r="J9" s="312">
        <f>+E9+I9</f>
        <v>8049600</v>
      </c>
      <c r="K9" s="240">
        <v>5004138.15</v>
      </c>
      <c r="L9" s="241">
        <v>261.72</v>
      </c>
      <c r="M9" s="241">
        <v>0</v>
      </c>
      <c r="N9" s="241">
        <f>SUM(K9:M9)</f>
        <v>5004399.87</v>
      </c>
      <c r="O9" s="241">
        <v>299175</v>
      </c>
      <c r="P9" s="241">
        <v>15765</v>
      </c>
      <c r="Q9" s="241">
        <v>355960.55</v>
      </c>
      <c r="R9" s="241">
        <f>SUM(O9:Q9)</f>
        <v>670900.55</v>
      </c>
      <c r="S9" s="312">
        <f>N9+R9</f>
        <v>5675300.42</v>
      </c>
      <c r="T9" s="242">
        <f>(N9-E9)*"100"/E9</f>
        <v>0.031979491484770764</v>
      </c>
      <c r="U9" s="243">
        <f>(R9-I9)*"100"/I9</f>
        <v>-77.98015787055272</v>
      </c>
      <c r="V9" s="244">
        <f>(S9-J9)*"100"/J9</f>
        <v>-29.4958703538064</v>
      </c>
      <c r="W9" s="245"/>
      <c r="X9" s="246"/>
      <c r="Y9" s="247">
        <f>+N9-E9</f>
        <v>1599.8700000001118</v>
      </c>
      <c r="Z9" s="248">
        <f aca="true" t="shared" si="1" ref="Z9:AA13">+R9-I9</f>
        <v>-2375899.45</v>
      </c>
      <c r="AA9" s="249">
        <f t="shared" si="1"/>
        <v>-2374299.58</v>
      </c>
    </row>
    <row r="10" spans="1:27" s="250" customFormat="1" ht="24.75" customHeight="1">
      <c r="A10" s="306" t="s">
        <v>96</v>
      </c>
      <c r="B10" s="168">
        <v>5000000</v>
      </c>
      <c r="C10" s="168">
        <v>1000</v>
      </c>
      <c r="D10" s="241">
        <v>0</v>
      </c>
      <c r="E10" s="241">
        <f aca="true" t="shared" si="2" ref="E10:E21">SUM(B10:D10)</f>
        <v>5001000</v>
      </c>
      <c r="F10" s="168">
        <v>2299000</v>
      </c>
      <c r="G10" s="168">
        <v>2260000</v>
      </c>
      <c r="H10" s="168">
        <v>509000</v>
      </c>
      <c r="I10" s="241">
        <f t="shared" si="0"/>
        <v>5068000</v>
      </c>
      <c r="J10" s="312">
        <f aca="true" t="shared" si="3" ref="J10:J21">+E10+I10</f>
        <v>10069000</v>
      </c>
      <c r="K10" s="240"/>
      <c r="L10" s="241"/>
      <c r="M10" s="241"/>
      <c r="N10" s="241"/>
      <c r="O10" s="241"/>
      <c r="P10" s="241"/>
      <c r="Q10" s="241"/>
      <c r="R10" s="241"/>
      <c r="S10" s="312"/>
      <c r="T10" s="242"/>
      <c r="U10" s="243"/>
      <c r="V10" s="244"/>
      <c r="W10" s="245"/>
      <c r="Y10" s="247">
        <f>+N10-E10</f>
        <v>-5001000</v>
      </c>
      <c r="Z10" s="248">
        <f t="shared" si="1"/>
        <v>-5068000</v>
      </c>
      <c r="AA10" s="249">
        <f t="shared" si="1"/>
        <v>-10069000</v>
      </c>
    </row>
    <row r="11" spans="1:27" s="250" customFormat="1" ht="24.75" customHeight="1">
      <c r="A11" s="306" t="s">
        <v>97</v>
      </c>
      <c r="B11" s="168">
        <v>12000000</v>
      </c>
      <c r="C11" s="168">
        <v>1000</v>
      </c>
      <c r="D11" s="241">
        <v>0</v>
      </c>
      <c r="E11" s="241">
        <f t="shared" si="2"/>
        <v>12001000</v>
      </c>
      <c r="F11" s="168">
        <v>2480000</v>
      </c>
      <c r="G11" s="168">
        <v>2440000</v>
      </c>
      <c r="H11" s="168">
        <v>59700</v>
      </c>
      <c r="I11" s="241">
        <f t="shared" si="0"/>
        <v>4979700</v>
      </c>
      <c r="J11" s="312">
        <f t="shared" si="3"/>
        <v>16980700</v>
      </c>
      <c r="K11" s="240"/>
      <c r="L11" s="241"/>
      <c r="M11" s="241"/>
      <c r="N11" s="241"/>
      <c r="O11" s="241"/>
      <c r="P11" s="241"/>
      <c r="Q11" s="241"/>
      <c r="R11" s="241"/>
      <c r="S11" s="312"/>
      <c r="T11" s="242"/>
      <c r="U11" s="243"/>
      <c r="V11" s="244"/>
      <c r="W11" s="245"/>
      <c r="Y11" s="247">
        <f>+N11-E11</f>
        <v>-12001000</v>
      </c>
      <c r="Z11" s="248">
        <f t="shared" si="1"/>
        <v>-4979700</v>
      </c>
      <c r="AA11" s="249">
        <f t="shared" si="1"/>
        <v>-16980700</v>
      </c>
    </row>
    <row r="12" spans="1:27" s="250" customFormat="1" ht="24.75" customHeight="1">
      <c r="A12" s="307"/>
      <c r="B12" s="303"/>
      <c r="C12" s="241"/>
      <c r="D12" s="241"/>
      <c r="E12" s="241"/>
      <c r="F12" s="241"/>
      <c r="G12" s="241"/>
      <c r="H12" s="241"/>
      <c r="I12" s="241"/>
      <c r="J12" s="312"/>
      <c r="K12" s="240"/>
      <c r="L12" s="241"/>
      <c r="M12" s="241"/>
      <c r="N12" s="241"/>
      <c r="O12" s="241"/>
      <c r="P12" s="241"/>
      <c r="Q12" s="241"/>
      <c r="R12" s="241"/>
      <c r="S12" s="312"/>
      <c r="T12" s="242"/>
      <c r="U12" s="243"/>
      <c r="V12" s="244"/>
      <c r="W12" s="245"/>
      <c r="Y12" s="247">
        <f>+N12-E12</f>
        <v>0</v>
      </c>
      <c r="Z12" s="248">
        <f t="shared" si="1"/>
        <v>0</v>
      </c>
      <c r="AA12" s="249">
        <f t="shared" si="1"/>
        <v>0</v>
      </c>
    </row>
    <row r="13" spans="1:27" ht="24.75" customHeight="1">
      <c r="A13" s="308"/>
      <c r="B13" s="301"/>
      <c r="C13" s="252"/>
      <c r="D13" s="252"/>
      <c r="E13" s="252"/>
      <c r="F13" s="252"/>
      <c r="G13" s="252"/>
      <c r="H13" s="252"/>
      <c r="I13" s="252"/>
      <c r="J13" s="313"/>
      <c r="K13" s="251"/>
      <c r="L13" s="252"/>
      <c r="M13" s="252"/>
      <c r="N13" s="252"/>
      <c r="O13" s="252"/>
      <c r="P13" s="252"/>
      <c r="Q13" s="252"/>
      <c r="R13" s="252"/>
      <c r="S13" s="313"/>
      <c r="T13" s="253"/>
      <c r="U13" s="254"/>
      <c r="V13" s="255"/>
      <c r="W13" s="256"/>
      <c r="Y13" s="257">
        <f>+N13-E13</f>
        <v>0</v>
      </c>
      <c r="Z13" s="258">
        <f t="shared" si="1"/>
        <v>0</v>
      </c>
      <c r="AA13" s="259">
        <f t="shared" si="1"/>
        <v>0</v>
      </c>
    </row>
    <row r="14" spans="1:27" ht="24.75" customHeight="1">
      <c r="A14" s="309" t="s">
        <v>47</v>
      </c>
      <c r="B14" s="301"/>
      <c r="C14" s="252"/>
      <c r="D14" s="252"/>
      <c r="E14" s="252"/>
      <c r="F14" s="252"/>
      <c r="G14" s="252"/>
      <c r="H14" s="252"/>
      <c r="I14" s="252"/>
      <c r="J14" s="314"/>
      <c r="K14" s="251"/>
      <c r="L14" s="252"/>
      <c r="M14" s="252"/>
      <c r="N14" s="252"/>
      <c r="O14" s="252"/>
      <c r="P14" s="252"/>
      <c r="Q14" s="252"/>
      <c r="R14" s="252"/>
      <c r="S14" s="313"/>
      <c r="T14" s="253"/>
      <c r="U14" s="254"/>
      <c r="V14" s="255"/>
      <c r="W14" s="256"/>
      <c r="Y14" s="257"/>
      <c r="Z14" s="258"/>
      <c r="AA14" s="259"/>
    </row>
    <row r="15" spans="1:27" ht="24.75" customHeight="1">
      <c r="A15" s="305" t="s">
        <v>100</v>
      </c>
      <c r="B15" s="152">
        <v>5900000</v>
      </c>
      <c r="C15" s="171">
        <v>1000</v>
      </c>
      <c r="D15" s="252">
        <v>0</v>
      </c>
      <c r="E15" s="252">
        <f t="shared" si="2"/>
        <v>5901000</v>
      </c>
      <c r="F15" s="152">
        <v>230000</v>
      </c>
      <c r="G15" s="152">
        <v>349000</v>
      </c>
      <c r="H15" s="152">
        <v>133000</v>
      </c>
      <c r="I15" s="252">
        <f t="shared" si="0"/>
        <v>712000</v>
      </c>
      <c r="J15" s="313">
        <f t="shared" si="3"/>
        <v>6613000</v>
      </c>
      <c r="K15" s="251">
        <v>3468240.05</v>
      </c>
      <c r="L15" s="171">
        <v>1000</v>
      </c>
      <c r="M15" s="252">
        <v>0</v>
      </c>
      <c r="N15" s="252">
        <f>SUM(K15:M15)</f>
        <v>3469240.05</v>
      </c>
      <c r="O15" s="152">
        <v>230000</v>
      </c>
      <c r="P15" s="252">
        <v>54585</v>
      </c>
      <c r="Q15" s="252">
        <v>14658.26</v>
      </c>
      <c r="R15" s="252">
        <f>SUM(O15:Q15)</f>
        <v>299243.26</v>
      </c>
      <c r="S15" s="313">
        <f>N15+R15</f>
        <v>3768483.3099999996</v>
      </c>
      <c r="T15" s="253">
        <f>(N15-E15)*"100"/E15</f>
        <v>-41.20928571428572</v>
      </c>
      <c r="U15" s="254">
        <f>(R15-I15)*"100"/I15</f>
        <v>-57.97145224719101</v>
      </c>
      <c r="V15" s="255">
        <f>(S15-J15)*"100"/J15</f>
        <v>-43.01401315590505</v>
      </c>
      <c r="W15" s="256"/>
      <c r="Y15" s="257">
        <f>+N15-E15</f>
        <v>-2431759.95</v>
      </c>
      <c r="Z15" s="258">
        <f aca="true" t="shared" si="4" ref="Z15:AA17">+R15-I15</f>
        <v>-412756.74</v>
      </c>
      <c r="AA15" s="259">
        <f t="shared" si="4"/>
        <v>-2844516.6900000004</v>
      </c>
    </row>
    <row r="16" spans="1:27" ht="24.75" customHeight="1">
      <c r="A16" s="305" t="s">
        <v>101</v>
      </c>
      <c r="B16" s="152">
        <v>5900000</v>
      </c>
      <c r="C16" s="171">
        <v>1000</v>
      </c>
      <c r="D16" s="252">
        <v>0</v>
      </c>
      <c r="E16" s="252">
        <f t="shared" si="2"/>
        <v>5901000</v>
      </c>
      <c r="F16" s="152">
        <v>180000</v>
      </c>
      <c r="G16" s="152">
        <v>618000</v>
      </c>
      <c r="H16" s="152">
        <v>140000</v>
      </c>
      <c r="I16" s="252">
        <f t="shared" si="0"/>
        <v>938000</v>
      </c>
      <c r="J16" s="313">
        <f t="shared" si="3"/>
        <v>6839000</v>
      </c>
      <c r="K16" s="251"/>
      <c r="L16" s="252"/>
      <c r="M16" s="252"/>
      <c r="N16" s="252"/>
      <c r="O16" s="252"/>
      <c r="P16" s="252"/>
      <c r="Q16" s="252"/>
      <c r="R16" s="252"/>
      <c r="S16" s="313"/>
      <c r="T16" s="253"/>
      <c r="U16" s="254"/>
      <c r="V16" s="255"/>
      <c r="W16" s="256"/>
      <c r="Y16" s="257">
        <f>+N16-E16</f>
        <v>-5901000</v>
      </c>
      <c r="Z16" s="258">
        <f t="shared" si="4"/>
        <v>-938000</v>
      </c>
      <c r="AA16" s="259">
        <f t="shared" si="4"/>
        <v>-6839000</v>
      </c>
    </row>
    <row r="17" spans="1:27" ht="24.75" customHeight="1">
      <c r="A17" s="305" t="s">
        <v>102</v>
      </c>
      <c r="B17" s="152">
        <v>4500000</v>
      </c>
      <c r="C17" s="171">
        <v>1000</v>
      </c>
      <c r="D17" s="252">
        <v>0</v>
      </c>
      <c r="E17" s="252">
        <f t="shared" si="2"/>
        <v>4501000</v>
      </c>
      <c r="F17" s="152">
        <v>128000</v>
      </c>
      <c r="G17" s="152">
        <v>918000</v>
      </c>
      <c r="H17" s="152">
        <v>27000</v>
      </c>
      <c r="I17" s="252">
        <f t="shared" si="0"/>
        <v>1073000</v>
      </c>
      <c r="J17" s="313">
        <f t="shared" si="3"/>
        <v>5574000</v>
      </c>
      <c r="K17" s="251"/>
      <c r="L17" s="252"/>
      <c r="M17" s="252"/>
      <c r="N17" s="252"/>
      <c r="O17" s="252"/>
      <c r="P17" s="252"/>
      <c r="Q17" s="252"/>
      <c r="R17" s="252"/>
      <c r="S17" s="313"/>
      <c r="T17" s="253"/>
      <c r="U17" s="254"/>
      <c r="V17" s="255"/>
      <c r="W17" s="256"/>
      <c r="Y17" s="257">
        <f>+N17-E17</f>
        <v>-4501000</v>
      </c>
      <c r="Z17" s="258">
        <f t="shared" si="4"/>
        <v>-1073000</v>
      </c>
      <c r="AA17" s="259">
        <f t="shared" si="4"/>
        <v>-5574000</v>
      </c>
    </row>
    <row r="18" spans="1:27" ht="24.75" customHeight="1">
      <c r="A18" s="305"/>
      <c r="B18" s="301"/>
      <c r="C18" s="252"/>
      <c r="D18" s="252"/>
      <c r="E18" s="252"/>
      <c r="F18" s="252"/>
      <c r="G18" s="252"/>
      <c r="H18" s="252"/>
      <c r="I18" s="252"/>
      <c r="J18" s="313"/>
      <c r="K18" s="251"/>
      <c r="L18" s="252"/>
      <c r="M18" s="252"/>
      <c r="N18" s="252"/>
      <c r="O18" s="252"/>
      <c r="P18" s="252"/>
      <c r="Q18" s="252"/>
      <c r="R18" s="252"/>
      <c r="S18" s="313"/>
      <c r="T18" s="253"/>
      <c r="U18" s="254"/>
      <c r="V18" s="255"/>
      <c r="W18" s="256"/>
      <c r="Y18" s="257"/>
      <c r="Z18" s="258"/>
      <c r="AA18" s="259"/>
    </row>
    <row r="19" spans="1:27" ht="24.75" customHeight="1">
      <c r="A19" s="305"/>
      <c r="B19" s="301"/>
      <c r="C19" s="252"/>
      <c r="D19" s="252"/>
      <c r="E19" s="252"/>
      <c r="F19" s="252"/>
      <c r="G19" s="252"/>
      <c r="H19" s="252"/>
      <c r="I19" s="252"/>
      <c r="J19" s="313"/>
      <c r="K19" s="251"/>
      <c r="L19" s="252"/>
      <c r="M19" s="252"/>
      <c r="N19" s="252"/>
      <c r="O19" s="252"/>
      <c r="P19" s="252"/>
      <c r="Q19" s="252"/>
      <c r="R19" s="252"/>
      <c r="S19" s="313"/>
      <c r="T19" s="253"/>
      <c r="U19" s="254"/>
      <c r="V19" s="255"/>
      <c r="W19" s="256"/>
      <c r="Y19" s="257"/>
      <c r="Z19" s="258"/>
      <c r="AA19" s="259"/>
    </row>
    <row r="20" spans="1:27" s="250" customFormat="1" ht="24.75" customHeight="1" thickBot="1">
      <c r="A20" s="307"/>
      <c r="B20" s="303"/>
      <c r="C20" s="241"/>
      <c r="D20" s="260"/>
      <c r="E20" s="241"/>
      <c r="F20" s="241"/>
      <c r="G20" s="241"/>
      <c r="H20" s="241"/>
      <c r="I20" s="241"/>
      <c r="J20" s="321"/>
      <c r="K20" s="240"/>
      <c r="L20" s="241"/>
      <c r="M20" s="260"/>
      <c r="N20" s="241"/>
      <c r="O20" s="241"/>
      <c r="P20" s="241"/>
      <c r="Q20" s="241"/>
      <c r="R20" s="241"/>
      <c r="S20" s="321"/>
      <c r="T20" s="242"/>
      <c r="U20" s="243"/>
      <c r="V20" s="244"/>
      <c r="W20" s="245"/>
      <c r="X20" s="246"/>
      <c r="Y20" s="247">
        <f>+N20-E20</f>
        <v>0</v>
      </c>
      <c r="Z20" s="248">
        <f>+R20-I20</f>
        <v>0</v>
      </c>
      <c r="AA20" s="249">
        <f>+S20-J20</f>
        <v>0</v>
      </c>
    </row>
    <row r="21" spans="1:27" ht="24.75" customHeight="1" thickBot="1">
      <c r="A21" s="310" t="s">
        <v>9</v>
      </c>
      <c r="B21" s="261">
        <v>166741285.18</v>
      </c>
      <c r="C21" s="261">
        <v>15691903.57</v>
      </c>
      <c r="D21" s="261">
        <v>8023933.82</v>
      </c>
      <c r="E21" s="262">
        <f t="shared" si="2"/>
        <v>190457122.57</v>
      </c>
      <c r="F21" s="261">
        <v>36957661.61</v>
      </c>
      <c r="G21" s="261">
        <v>14180659.67</v>
      </c>
      <c r="H21" s="261">
        <v>192385782.32</v>
      </c>
      <c r="I21" s="323">
        <f t="shared" si="0"/>
        <v>243524103.6</v>
      </c>
      <c r="J21" s="322">
        <f t="shared" si="3"/>
        <v>433981226.16999996</v>
      </c>
      <c r="K21" s="263">
        <f aca="true" t="shared" si="5" ref="K21:S21">SUM(K9:K20)</f>
        <v>8472378.2</v>
      </c>
      <c r="L21" s="262">
        <f t="shared" si="5"/>
        <v>1261.72</v>
      </c>
      <c r="M21" s="262">
        <f t="shared" si="5"/>
        <v>0</v>
      </c>
      <c r="N21" s="262">
        <f t="shared" si="5"/>
        <v>8473639.92</v>
      </c>
      <c r="O21" s="262">
        <f t="shared" si="5"/>
        <v>529175</v>
      </c>
      <c r="P21" s="262">
        <f t="shared" si="5"/>
        <v>70350</v>
      </c>
      <c r="Q21" s="262">
        <f t="shared" si="5"/>
        <v>370618.81</v>
      </c>
      <c r="R21" s="261">
        <f t="shared" si="5"/>
        <v>970143.81</v>
      </c>
      <c r="S21" s="322">
        <f t="shared" si="5"/>
        <v>9443783.73</v>
      </c>
      <c r="T21" s="264">
        <f>(N21-E21)*"100"/E21</f>
        <v>-95.55089365750256</v>
      </c>
      <c r="U21" s="265">
        <f>(R21-I21)*"100"/I21</f>
        <v>-99.60162308549403</v>
      </c>
      <c r="V21" s="266">
        <f>(S21-J21)*"100"/J21</f>
        <v>-97.82391883323066</v>
      </c>
      <c r="W21" s="256"/>
      <c r="Y21" s="257">
        <f>+N21-E21</f>
        <v>-181983482.65</v>
      </c>
      <c r="Z21" s="258">
        <f>+R21-I21</f>
        <v>-242553959.79</v>
      </c>
      <c r="AA21" s="259">
        <f>+S21-J21</f>
        <v>-424537442.43999994</v>
      </c>
    </row>
    <row r="22" spans="1:23" ht="24.75" customHeight="1" thickTop="1">
      <c r="A22" s="267"/>
      <c r="B22" s="268"/>
      <c r="C22" s="268"/>
      <c r="D22" s="268"/>
      <c r="E22" s="268"/>
      <c r="F22" s="268"/>
      <c r="G22" s="268"/>
      <c r="H22" s="268"/>
      <c r="I22" s="268"/>
      <c r="J22" s="315"/>
      <c r="K22" s="268"/>
      <c r="L22" s="268"/>
      <c r="M22" s="268"/>
      <c r="N22" s="268"/>
      <c r="O22" s="268"/>
      <c r="P22" s="268"/>
      <c r="Q22" s="268"/>
      <c r="R22" s="268"/>
      <c r="T22" s="268"/>
      <c r="U22" s="268"/>
      <c r="V22" s="270"/>
      <c r="W22" s="270"/>
    </row>
    <row r="23" spans="1:17" ht="19.5">
      <c r="A23" s="239" t="s">
        <v>92</v>
      </c>
      <c r="Q23" s="271"/>
    </row>
    <row r="24" spans="1:17" ht="19.5">
      <c r="A24" s="239" t="s">
        <v>125</v>
      </c>
      <c r="Q24" s="271"/>
    </row>
    <row r="25" ht="24.75" customHeight="1">
      <c r="Q25" s="272"/>
    </row>
    <row r="26" ht="19.5">
      <c r="Q26" s="271"/>
    </row>
    <row r="27" ht="19.5">
      <c r="Q27" s="273"/>
    </row>
    <row r="28" spans="1:17" ht="26.25">
      <c r="A28" s="232"/>
      <c r="Q28" s="269"/>
    </row>
    <row r="29" spans="1:19" s="232" customFormat="1" ht="26.25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233"/>
      <c r="R29" s="233"/>
      <c r="S29" s="319"/>
    </row>
    <row r="30" spans="1:19" s="232" customFormat="1" ht="26.25">
      <c r="A30" s="274"/>
      <c r="B30" s="275"/>
      <c r="C30" s="276"/>
      <c r="D30" s="276"/>
      <c r="E30" s="276"/>
      <c r="F30" s="276"/>
      <c r="G30" s="277"/>
      <c r="H30" s="277"/>
      <c r="I30" s="277"/>
      <c r="J30" s="317"/>
      <c r="K30" s="275"/>
      <c r="L30" s="276"/>
      <c r="M30" s="276"/>
      <c r="N30" s="276"/>
      <c r="O30" s="276"/>
      <c r="P30" s="277"/>
      <c r="Q30" s="277"/>
      <c r="R30" s="277"/>
      <c r="S30" s="319"/>
    </row>
    <row r="31" spans="1:19" s="232" customFormat="1" ht="26.25">
      <c r="A31" s="274"/>
      <c r="B31" s="275"/>
      <c r="C31" s="276"/>
      <c r="D31" s="276"/>
      <c r="E31" s="276"/>
      <c r="F31" s="276"/>
      <c r="G31" s="277"/>
      <c r="H31" s="277"/>
      <c r="I31" s="277"/>
      <c r="J31" s="317"/>
      <c r="K31" s="275"/>
      <c r="L31" s="276"/>
      <c r="M31" s="276"/>
      <c r="N31" s="276"/>
      <c r="O31" s="276"/>
      <c r="P31" s="277"/>
      <c r="Q31" s="277"/>
      <c r="R31" s="277"/>
      <c r="S31" s="319"/>
    </row>
    <row r="32" spans="2:19" s="232" customFormat="1" ht="26.25">
      <c r="B32" s="278"/>
      <c r="G32" s="277"/>
      <c r="H32" s="277"/>
      <c r="I32" s="277"/>
      <c r="J32" s="317"/>
      <c r="K32" s="274"/>
      <c r="O32" s="276"/>
      <c r="P32" s="277"/>
      <c r="Q32" s="277"/>
      <c r="R32" s="277"/>
      <c r="S32" s="319"/>
    </row>
    <row r="33" spans="2:19" s="232" customFormat="1" ht="26.25">
      <c r="B33" s="274"/>
      <c r="F33" s="276"/>
      <c r="G33" s="277"/>
      <c r="H33" s="277"/>
      <c r="I33" s="277"/>
      <c r="J33" s="317"/>
      <c r="K33" s="274"/>
      <c r="O33" s="276"/>
      <c r="P33" s="277"/>
      <c r="Q33" s="277"/>
      <c r="R33" s="277"/>
      <c r="S33" s="319"/>
    </row>
    <row r="34" spans="2:19" s="232" customFormat="1" ht="26.25">
      <c r="B34" s="274"/>
      <c r="F34" s="276"/>
      <c r="G34" s="277"/>
      <c r="H34" s="277"/>
      <c r="I34" s="277"/>
      <c r="J34" s="317"/>
      <c r="K34" s="274"/>
      <c r="O34" s="276"/>
      <c r="P34" s="277"/>
      <c r="Q34" s="277"/>
      <c r="R34" s="277"/>
      <c r="S34" s="319"/>
    </row>
    <row r="35" spans="2:19" s="232" customFormat="1" ht="26.25">
      <c r="B35" s="278"/>
      <c r="G35" s="277"/>
      <c r="H35" s="277"/>
      <c r="I35" s="277"/>
      <c r="J35" s="317"/>
      <c r="K35" s="274"/>
      <c r="O35" s="276"/>
      <c r="P35" s="277"/>
      <c r="Q35" s="277"/>
      <c r="R35" s="277"/>
      <c r="S35" s="319"/>
    </row>
    <row r="36" spans="2:19" s="232" customFormat="1" ht="26.25">
      <c r="B36" s="274"/>
      <c r="F36" s="276"/>
      <c r="G36" s="277"/>
      <c r="H36" s="277"/>
      <c r="I36" s="277"/>
      <c r="J36" s="317"/>
      <c r="K36" s="274"/>
      <c r="O36" s="276"/>
      <c r="P36" s="277"/>
      <c r="Q36" s="277"/>
      <c r="R36" s="277"/>
      <c r="S36" s="319"/>
    </row>
    <row r="37" spans="2:19" s="232" customFormat="1" ht="26.25">
      <c r="B37" s="274"/>
      <c r="F37" s="276"/>
      <c r="G37" s="277"/>
      <c r="H37" s="277"/>
      <c r="I37" s="277"/>
      <c r="J37" s="317"/>
      <c r="K37" s="274"/>
      <c r="O37" s="276"/>
      <c r="P37" s="277"/>
      <c r="Q37" s="277"/>
      <c r="R37" s="277"/>
      <c r="S37" s="319"/>
    </row>
    <row r="38" spans="2:19" s="232" customFormat="1" ht="26.25">
      <c r="B38" s="274"/>
      <c r="F38" s="276"/>
      <c r="G38" s="277"/>
      <c r="H38" s="277"/>
      <c r="I38" s="277"/>
      <c r="J38" s="317"/>
      <c r="K38" s="274"/>
      <c r="O38" s="276"/>
      <c r="P38" s="277"/>
      <c r="Q38" s="277"/>
      <c r="R38" s="277"/>
      <c r="S38" s="319"/>
    </row>
    <row r="39" spans="2:19" s="232" customFormat="1" ht="26.25">
      <c r="B39" s="278"/>
      <c r="F39" s="276"/>
      <c r="G39" s="277"/>
      <c r="H39" s="277"/>
      <c r="I39" s="277"/>
      <c r="J39" s="317"/>
      <c r="K39" s="274"/>
      <c r="O39" s="276"/>
      <c r="P39" s="277"/>
      <c r="Q39" s="277"/>
      <c r="R39" s="277"/>
      <c r="S39" s="319"/>
    </row>
    <row r="40" spans="2:19" s="232" customFormat="1" ht="26.25">
      <c r="B40" s="274"/>
      <c r="F40" s="276"/>
      <c r="G40" s="277"/>
      <c r="H40" s="277"/>
      <c r="I40" s="277"/>
      <c r="J40" s="317"/>
      <c r="K40" s="274"/>
      <c r="O40" s="276"/>
      <c r="P40" s="277"/>
      <c r="Q40" s="277"/>
      <c r="R40" s="277"/>
      <c r="S40" s="319"/>
    </row>
    <row r="41" spans="2:19" s="232" customFormat="1" ht="26.25">
      <c r="B41" s="274"/>
      <c r="F41" s="276"/>
      <c r="G41" s="277"/>
      <c r="H41" s="277"/>
      <c r="I41" s="277"/>
      <c r="J41" s="317"/>
      <c r="K41" s="274"/>
      <c r="O41" s="276"/>
      <c r="P41" s="277"/>
      <c r="Q41" s="277"/>
      <c r="R41" s="277"/>
      <c r="S41" s="319"/>
    </row>
    <row r="42" spans="2:19" s="232" customFormat="1" ht="26.25">
      <c r="B42" s="274"/>
      <c r="F42" s="276"/>
      <c r="G42" s="277"/>
      <c r="H42" s="277"/>
      <c r="I42" s="277"/>
      <c r="J42" s="317"/>
      <c r="K42" s="274"/>
      <c r="O42" s="276"/>
      <c r="P42" s="277"/>
      <c r="Q42" s="277"/>
      <c r="R42" s="277"/>
      <c r="S42" s="319"/>
    </row>
    <row r="43" spans="2:19" s="232" customFormat="1" ht="26.25">
      <c r="B43" s="274"/>
      <c r="F43" s="276"/>
      <c r="G43" s="277"/>
      <c r="H43" s="277"/>
      <c r="I43" s="277"/>
      <c r="J43" s="317"/>
      <c r="K43" s="274"/>
      <c r="O43" s="276"/>
      <c r="P43" s="277"/>
      <c r="Q43" s="277"/>
      <c r="R43" s="277"/>
      <c r="S43" s="319"/>
    </row>
    <row r="44" spans="2:19" s="232" customFormat="1" ht="26.25">
      <c r="B44" s="278"/>
      <c r="F44" s="276"/>
      <c r="G44" s="277"/>
      <c r="H44" s="277"/>
      <c r="I44" s="277"/>
      <c r="J44" s="317"/>
      <c r="K44" s="274"/>
      <c r="O44" s="276"/>
      <c r="P44" s="277"/>
      <c r="Q44" s="277"/>
      <c r="R44" s="277"/>
      <c r="S44" s="319"/>
    </row>
    <row r="45" spans="2:19" s="232" customFormat="1" ht="26.25">
      <c r="B45" s="274"/>
      <c r="F45" s="276"/>
      <c r="G45" s="277"/>
      <c r="H45" s="277"/>
      <c r="I45" s="277"/>
      <c r="J45" s="317"/>
      <c r="K45" s="274"/>
      <c r="O45" s="276"/>
      <c r="P45" s="277"/>
      <c r="Q45" s="277"/>
      <c r="R45" s="277"/>
      <c r="S45" s="319"/>
    </row>
    <row r="46" spans="2:19" s="232" customFormat="1" ht="26.25">
      <c r="B46" s="274"/>
      <c r="F46" s="276"/>
      <c r="G46" s="277"/>
      <c r="H46" s="277"/>
      <c r="I46" s="277"/>
      <c r="J46" s="317"/>
      <c r="K46" s="274"/>
      <c r="O46" s="276"/>
      <c r="P46" s="277"/>
      <c r="Q46" s="277"/>
      <c r="R46" s="277"/>
      <c r="S46" s="319"/>
    </row>
    <row r="47" spans="1:21" ht="26.25">
      <c r="A47" s="279"/>
      <c r="B47" s="274"/>
      <c r="C47" s="276"/>
      <c r="D47" s="280"/>
      <c r="E47" s="280"/>
      <c r="F47" s="276"/>
      <c r="G47" s="281"/>
      <c r="H47" s="281"/>
      <c r="I47" s="281"/>
      <c r="J47" s="317"/>
      <c r="K47" s="282"/>
      <c r="L47" s="280"/>
      <c r="M47" s="280"/>
      <c r="N47" s="280"/>
      <c r="O47" s="280"/>
      <c r="P47" s="281"/>
      <c r="Q47" s="281"/>
      <c r="R47" s="281"/>
      <c r="S47" s="320"/>
      <c r="T47" s="281"/>
      <c r="U47" s="281"/>
    </row>
    <row r="48" spans="1:21" ht="26.25">
      <c r="A48" s="282"/>
      <c r="B48" s="283"/>
      <c r="C48" s="232"/>
      <c r="F48" s="280"/>
      <c r="G48" s="281"/>
      <c r="H48" s="281"/>
      <c r="I48" s="281"/>
      <c r="J48" s="317"/>
      <c r="K48" s="283"/>
      <c r="O48" s="280"/>
      <c r="P48" s="281"/>
      <c r="Q48" s="281"/>
      <c r="R48" s="281"/>
      <c r="S48" s="320"/>
      <c r="T48" s="281"/>
      <c r="U48" s="281"/>
    </row>
    <row r="49" spans="1:21" ht="26.25">
      <c r="A49" s="282"/>
      <c r="B49" s="283"/>
      <c r="C49" s="232"/>
      <c r="F49" s="280"/>
      <c r="G49" s="281"/>
      <c r="H49" s="281"/>
      <c r="I49" s="281"/>
      <c r="J49" s="317"/>
      <c r="K49" s="283"/>
      <c r="O49" s="280"/>
      <c r="P49" s="281"/>
      <c r="Q49" s="281"/>
      <c r="R49" s="281"/>
      <c r="S49" s="320"/>
      <c r="T49" s="281"/>
      <c r="U49" s="281"/>
    </row>
    <row r="50" spans="1:21" ht="19.5">
      <c r="A50" s="282"/>
      <c r="B50" s="283"/>
      <c r="F50" s="280"/>
      <c r="G50" s="281"/>
      <c r="H50" s="281"/>
      <c r="I50" s="281"/>
      <c r="J50" s="317"/>
      <c r="K50" s="283"/>
      <c r="O50" s="280"/>
      <c r="P50" s="281"/>
      <c r="Q50" s="281"/>
      <c r="R50" s="281"/>
      <c r="S50" s="320"/>
      <c r="T50" s="281"/>
      <c r="U50" s="281"/>
    </row>
    <row r="51" spans="1:21" ht="19.5">
      <c r="A51" s="282"/>
      <c r="B51" s="283"/>
      <c r="F51" s="280"/>
      <c r="G51" s="281"/>
      <c r="H51" s="281"/>
      <c r="I51" s="281"/>
      <c r="J51" s="317"/>
      <c r="K51" s="283"/>
      <c r="O51" s="280"/>
      <c r="P51" s="281"/>
      <c r="Q51" s="281"/>
      <c r="R51" s="281"/>
      <c r="S51" s="320"/>
      <c r="T51" s="281"/>
      <c r="U51" s="281"/>
    </row>
    <row r="52" spans="1:21" ht="19.5">
      <c r="A52" s="282"/>
      <c r="B52" s="283"/>
      <c r="F52" s="280"/>
      <c r="G52" s="281"/>
      <c r="H52" s="281"/>
      <c r="I52" s="281"/>
      <c r="J52" s="317"/>
      <c r="K52" s="283"/>
      <c r="O52" s="280"/>
      <c r="P52" s="281"/>
      <c r="Q52" s="281"/>
      <c r="R52" s="281"/>
      <c r="S52" s="320"/>
      <c r="T52" s="281"/>
      <c r="U52" s="281"/>
    </row>
    <row r="53" spans="1:21" ht="19.5">
      <c r="A53" s="282"/>
      <c r="B53" s="283"/>
      <c r="F53" s="280"/>
      <c r="G53" s="281"/>
      <c r="H53" s="281"/>
      <c r="I53" s="281"/>
      <c r="J53" s="317"/>
      <c r="K53" s="283"/>
      <c r="O53" s="280"/>
      <c r="P53" s="281"/>
      <c r="Q53" s="281"/>
      <c r="R53" s="281"/>
      <c r="S53" s="320"/>
      <c r="T53" s="281"/>
      <c r="U53" s="281"/>
    </row>
    <row r="54" spans="1:21" ht="19.5">
      <c r="A54" s="282"/>
      <c r="B54" s="283"/>
      <c r="F54" s="280"/>
      <c r="G54" s="281"/>
      <c r="H54" s="281"/>
      <c r="I54" s="281"/>
      <c r="J54" s="317"/>
      <c r="K54" s="283"/>
      <c r="O54" s="280"/>
      <c r="P54" s="281"/>
      <c r="Q54" s="281"/>
      <c r="R54" s="281"/>
      <c r="S54" s="320"/>
      <c r="T54" s="281"/>
      <c r="U54" s="281"/>
    </row>
    <row r="55" spans="1:21" ht="19.5">
      <c r="A55" s="282"/>
      <c r="B55" s="283"/>
      <c r="F55" s="280"/>
      <c r="G55" s="281"/>
      <c r="H55" s="281"/>
      <c r="I55" s="281"/>
      <c r="J55" s="317"/>
      <c r="K55" s="283"/>
      <c r="O55" s="280"/>
      <c r="P55" s="281"/>
      <c r="Q55" s="281"/>
      <c r="R55" s="281"/>
      <c r="S55" s="320"/>
      <c r="T55" s="281"/>
      <c r="U55" s="281"/>
    </row>
    <row r="56" spans="1:21" ht="19.5">
      <c r="A56" s="282"/>
      <c r="B56" s="283"/>
      <c r="F56" s="280"/>
      <c r="G56" s="281"/>
      <c r="H56" s="281"/>
      <c r="I56" s="281"/>
      <c r="J56" s="317"/>
      <c r="K56" s="283"/>
      <c r="O56" s="280"/>
      <c r="P56" s="281"/>
      <c r="Q56" s="281"/>
      <c r="R56" s="281"/>
      <c r="S56" s="320"/>
      <c r="T56" s="281"/>
      <c r="U56" s="281"/>
    </row>
    <row r="57" spans="1:21" ht="19.5">
      <c r="A57" s="282"/>
      <c r="B57" s="283"/>
      <c r="F57" s="280"/>
      <c r="G57" s="281"/>
      <c r="H57" s="281"/>
      <c r="I57" s="281"/>
      <c r="J57" s="317"/>
      <c r="K57" s="283"/>
      <c r="O57" s="280"/>
      <c r="P57" s="281"/>
      <c r="Q57" s="281"/>
      <c r="R57" s="281"/>
      <c r="S57" s="320"/>
      <c r="T57" s="281"/>
      <c r="U57" s="281"/>
    </row>
    <row r="58" spans="6:15" ht="19.5">
      <c r="F58" s="280"/>
      <c r="O58" s="280"/>
    </row>
    <row r="59" spans="6:15" ht="19.5">
      <c r="F59" s="280"/>
      <c r="O59" s="280"/>
    </row>
    <row r="60" spans="6:15" ht="19.5">
      <c r="F60" s="280"/>
      <c r="O60" s="280"/>
    </row>
    <row r="61" spans="6:15" ht="19.5">
      <c r="F61" s="280"/>
      <c r="O61" s="280"/>
    </row>
    <row r="62" spans="6:15" ht="19.5">
      <c r="F62" s="280"/>
      <c r="O62" s="280"/>
    </row>
    <row r="63" spans="6:15" ht="19.5">
      <c r="F63" s="280"/>
      <c r="O63" s="280"/>
    </row>
    <row r="73" ht="24" customHeight="1"/>
  </sheetData>
  <sheetProtection/>
  <mergeCells count="35">
    <mergeCell ref="A3:S3"/>
    <mergeCell ref="A4:A7"/>
    <mergeCell ref="B4:J4"/>
    <mergeCell ref="K4:S4"/>
    <mergeCell ref="T4:T7"/>
    <mergeCell ref="U4:U7"/>
    <mergeCell ref="L6:L7"/>
    <mergeCell ref="M6:M7"/>
    <mergeCell ref="N6:N7"/>
    <mergeCell ref="B6:B7"/>
    <mergeCell ref="AA4:AA7"/>
    <mergeCell ref="B5:E5"/>
    <mergeCell ref="F5:I5"/>
    <mergeCell ref="J5:J7"/>
    <mergeCell ref="K5:N5"/>
    <mergeCell ref="O5:R5"/>
    <mergeCell ref="S5:S7"/>
    <mergeCell ref="D6:D7"/>
    <mergeCell ref="O6:O7"/>
    <mergeCell ref="P6:P7"/>
    <mergeCell ref="Q6:Q7"/>
    <mergeCell ref="R6:R7"/>
    <mergeCell ref="Y4:Y7"/>
    <mergeCell ref="A29:P29"/>
    <mergeCell ref="Z4:Z7"/>
    <mergeCell ref="A1:V1"/>
    <mergeCell ref="A2:X2"/>
    <mergeCell ref="H6:H7"/>
    <mergeCell ref="I6:I7"/>
    <mergeCell ref="K6:K7"/>
    <mergeCell ref="C6:C7"/>
    <mergeCell ref="E6:E7"/>
    <mergeCell ref="F6:F7"/>
    <mergeCell ref="G6:G7"/>
    <mergeCell ref="V4:V7"/>
  </mergeCells>
  <printOptions/>
  <pageMargins left="0.2755905511811024" right="0.07874015748031496" top="0.7480314960629921" bottom="0.7480314960629921" header="0.31496062992125984" footer="0.31496062992125984"/>
  <pageSetup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6.421875" style="412" customWidth="1"/>
    <col min="2" max="2" width="21.7109375" style="412" customWidth="1"/>
    <col min="3" max="16384" width="9.140625" style="412" customWidth="1"/>
  </cols>
  <sheetData>
    <row r="1" spans="1:2" ht="23.25">
      <c r="A1" s="410" t="s">
        <v>141</v>
      </c>
      <c r="B1" s="411" t="s">
        <v>142</v>
      </c>
    </row>
    <row r="2" spans="1:2" ht="23.25">
      <c r="A2" s="413" t="s">
        <v>14</v>
      </c>
      <c r="B2" s="414" t="s">
        <v>143</v>
      </c>
    </row>
    <row r="3" spans="1:2" ht="23.25">
      <c r="A3" s="413" t="s">
        <v>144</v>
      </c>
      <c r="B3" s="414" t="s">
        <v>145</v>
      </c>
    </row>
    <row r="4" spans="1:2" ht="23.25">
      <c r="A4" s="413" t="s">
        <v>146</v>
      </c>
      <c r="B4" s="414" t="s">
        <v>147</v>
      </c>
    </row>
    <row r="5" spans="1:2" ht="23.25">
      <c r="A5" s="413" t="s">
        <v>148</v>
      </c>
      <c r="B5" s="414" t="s">
        <v>149</v>
      </c>
    </row>
    <row r="6" spans="1:2" ht="23.25">
      <c r="A6" s="413" t="s">
        <v>150</v>
      </c>
      <c r="B6" s="414" t="s">
        <v>151</v>
      </c>
    </row>
    <row r="7" spans="1:2" ht="23.25">
      <c r="A7" s="413" t="s">
        <v>152</v>
      </c>
      <c r="B7" s="414" t="s">
        <v>153</v>
      </c>
    </row>
    <row r="8" spans="1:2" ht="23.25">
      <c r="A8" s="413" t="s">
        <v>154</v>
      </c>
      <c r="B8" s="414" t="s">
        <v>155</v>
      </c>
    </row>
    <row r="9" spans="1:2" ht="23.25">
      <c r="A9" s="413" t="s">
        <v>156</v>
      </c>
      <c r="B9" s="414" t="s">
        <v>157</v>
      </c>
    </row>
    <row r="10" spans="1:2" ht="23.25">
      <c r="A10" s="413" t="s">
        <v>158</v>
      </c>
      <c r="B10" s="414" t="s">
        <v>159</v>
      </c>
    </row>
    <row r="11" spans="1:2" ht="23.25">
      <c r="A11" s="413" t="s">
        <v>160</v>
      </c>
      <c r="B11" s="414" t="s">
        <v>161</v>
      </c>
    </row>
    <row r="12" spans="1:2" ht="23.25">
      <c r="A12" s="413" t="s">
        <v>162</v>
      </c>
      <c r="B12" s="414" t="s">
        <v>163</v>
      </c>
    </row>
    <row r="13" spans="1:2" ht="23.25">
      <c r="A13" s="413" t="s">
        <v>164</v>
      </c>
      <c r="B13" s="414" t="s">
        <v>165</v>
      </c>
    </row>
    <row r="14" spans="1:2" ht="23.25">
      <c r="A14" s="413" t="s">
        <v>166</v>
      </c>
      <c r="B14" s="414" t="s">
        <v>167</v>
      </c>
    </row>
    <row r="15" spans="1:2" ht="23.25">
      <c r="A15" s="413" t="s">
        <v>168</v>
      </c>
      <c r="B15" s="414" t="s">
        <v>169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C36" sqref="C36"/>
    </sheetView>
  </sheetViews>
  <sheetFormatPr defaultColWidth="15.421875" defaultRowHeight="12.75"/>
  <cols>
    <col min="1" max="1" width="41.8515625" style="2" customWidth="1"/>
    <col min="2" max="2" width="17.28125" style="67" customWidth="1"/>
    <col min="3" max="3" width="17.421875" style="67" customWidth="1"/>
    <col min="4" max="4" width="17.140625" style="67" customWidth="1"/>
    <col min="5" max="5" width="19.00390625" style="68" customWidth="1"/>
    <col min="6" max="6" width="15.421875" style="2" customWidth="1"/>
    <col min="7" max="7" width="15.421875" style="69" customWidth="1"/>
    <col min="8" max="16384" width="15.421875" style="2" customWidth="1"/>
  </cols>
  <sheetData>
    <row r="1" spans="1:7" s="9" customFormat="1" ht="21">
      <c r="A1" s="3" t="s">
        <v>89</v>
      </c>
      <c r="B1" s="19"/>
      <c r="C1" s="19"/>
      <c r="D1" s="19"/>
      <c r="E1" s="65"/>
      <c r="G1" s="66"/>
    </row>
    <row r="2" ht="18" customHeight="1">
      <c r="E2" s="115" t="s">
        <v>91</v>
      </c>
    </row>
    <row r="3" spans="1:7" s="109" customFormat="1" ht="21">
      <c r="A3" s="28" t="s">
        <v>0</v>
      </c>
      <c r="B3" s="123" t="s">
        <v>1</v>
      </c>
      <c r="C3" s="123" t="s">
        <v>2</v>
      </c>
      <c r="D3" s="123" t="s">
        <v>63</v>
      </c>
      <c r="E3" s="123" t="s">
        <v>3</v>
      </c>
      <c r="G3" s="124"/>
    </row>
    <row r="4" spans="1:7" s="109" customFormat="1" ht="21">
      <c r="A4" s="33" t="s">
        <v>4</v>
      </c>
      <c r="B4" s="125" t="s">
        <v>5</v>
      </c>
      <c r="C4" s="125" t="s">
        <v>5</v>
      </c>
      <c r="D4" s="125"/>
      <c r="E4" s="126"/>
      <c r="G4" s="124"/>
    </row>
    <row r="5" spans="1:8" ht="24" customHeight="1">
      <c r="A5" s="7" t="s">
        <v>6</v>
      </c>
      <c r="B5" s="119"/>
      <c r="C5" s="120"/>
      <c r="D5" s="119"/>
      <c r="E5" s="119"/>
      <c r="H5" s="71"/>
    </row>
    <row r="6" spans="1:8" ht="21">
      <c r="A6" s="7" t="s">
        <v>7</v>
      </c>
      <c r="B6" s="119"/>
      <c r="C6" s="120"/>
      <c r="D6" s="120"/>
      <c r="E6" s="119"/>
      <c r="H6" s="71"/>
    </row>
    <row r="7" spans="1:8" ht="21">
      <c r="A7" s="7" t="s">
        <v>8</v>
      </c>
      <c r="B7" s="119"/>
      <c r="C7" s="120"/>
      <c r="D7" s="120"/>
      <c r="E7" s="119"/>
      <c r="H7" s="71"/>
    </row>
    <row r="8" spans="1:8" ht="21">
      <c r="A8" s="101" t="s">
        <v>50</v>
      </c>
      <c r="B8" s="119"/>
      <c r="C8" s="119"/>
      <c r="D8" s="120"/>
      <c r="E8" s="119"/>
      <c r="H8" s="71"/>
    </row>
    <row r="9" spans="1:8" ht="21">
      <c r="A9" s="7" t="s">
        <v>51</v>
      </c>
      <c r="B9" s="119"/>
      <c r="C9" s="70"/>
      <c r="D9" s="70"/>
      <c r="E9" s="119"/>
      <c r="H9" s="71"/>
    </row>
    <row r="10" spans="1:8" ht="21">
      <c r="A10" s="7" t="s">
        <v>52</v>
      </c>
      <c r="B10" s="119"/>
      <c r="C10" s="70"/>
      <c r="D10" s="70"/>
      <c r="E10" s="119"/>
      <c r="H10" s="71"/>
    </row>
    <row r="11" spans="1:8" ht="21">
      <c r="A11" s="7" t="s">
        <v>53</v>
      </c>
      <c r="B11" s="119"/>
      <c r="C11" s="70"/>
      <c r="D11" s="70"/>
      <c r="E11" s="119"/>
      <c r="H11" s="71"/>
    </row>
    <row r="12" spans="1:8" ht="21">
      <c r="A12" s="7" t="s">
        <v>54</v>
      </c>
      <c r="B12" s="119"/>
      <c r="C12" s="70"/>
      <c r="D12" s="70"/>
      <c r="E12" s="119"/>
      <c r="H12" s="71"/>
    </row>
    <row r="13" spans="1:8" ht="21">
      <c r="A13" s="7" t="s">
        <v>55</v>
      </c>
      <c r="B13" s="119"/>
      <c r="C13" s="70"/>
      <c r="D13" s="70"/>
      <c r="E13" s="119"/>
      <c r="H13" s="71"/>
    </row>
    <row r="14" spans="1:8" ht="21">
      <c r="A14" s="7" t="s">
        <v>74</v>
      </c>
      <c r="B14" s="119"/>
      <c r="C14" s="70"/>
      <c r="D14" s="70"/>
      <c r="E14" s="119"/>
      <c r="H14" s="71"/>
    </row>
    <row r="15" spans="1:8" ht="21">
      <c r="A15" s="7" t="s">
        <v>75</v>
      </c>
      <c r="B15" s="119"/>
      <c r="C15" s="70"/>
      <c r="D15" s="70"/>
      <c r="E15" s="119"/>
      <c r="H15" s="71"/>
    </row>
    <row r="16" spans="1:8" ht="21">
      <c r="A16" s="7" t="s">
        <v>76</v>
      </c>
      <c r="B16" s="70"/>
      <c r="C16" s="70"/>
      <c r="D16" s="70"/>
      <c r="E16" s="119"/>
      <c r="H16" s="71"/>
    </row>
    <row r="17" spans="1:8" ht="21">
      <c r="A17" s="7" t="s">
        <v>56</v>
      </c>
      <c r="B17" s="119"/>
      <c r="C17" s="70"/>
      <c r="D17" s="70"/>
      <c r="E17" s="119"/>
      <c r="H17" s="71"/>
    </row>
    <row r="18" spans="1:8" ht="21">
      <c r="A18" s="7" t="s">
        <v>57</v>
      </c>
      <c r="B18" s="119"/>
      <c r="C18" s="70"/>
      <c r="D18" s="70"/>
      <c r="E18" s="119"/>
      <c r="H18" s="71"/>
    </row>
    <row r="19" spans="1:8" ht="21">
      <c r="A19" s="7" t="s">
        <v>77</v>
      </c>
      <c r="B19" s="119"/>
      <c r="C19" s="70"/>
      <c r="D19" s="70"/>
      <c r="E19" s="119"/>
      <c r="H19" s="71"/>
    </row>
    <row r="20" spans="1:8" ht="21">
      <c r="A20" s="7" t="s">
        <v>78</v>
      </c>
      <c r="B20" s="119"/>
      <c r="C20" s="70"/>
      <c r="D20" s="70"/>
      <c r="E20" s="119"/>
      <c r="H20" s="71"/>
    </row>
    <row r="21" spans="1:8" ht="21">
      <c r="A21" s="7" t="s">
        <v>79</v>
      </c>
      <c r="B21" s="119"/>
      <c r="C21" s="70"/>
      <c r="D21" s="70"/>
      <c r="E21" s="119"/>
      <c r="H21" s="71"/>
    </row>
    <row r="22" spans="1:8" ht="21">
      <c r="A22" s="7" t="s">
        <v>61</v>
      </c>
      <c r="B22" s="119"/>
      <c r="C22" s="70"/>
      <c r="D22" s="70"/>
      <c r="E22" s="119"/>
      <c r="H22" s="71"/>
    </row>
    <row r="23" spans="1:8" ht="21">
      <c r="A23" s="7" t="s">
        <v>58</v>
      </c>
      <c r="B23" s="70"/>
      <c r="C23" s="70"/>
      <c r="D23" s="70"/>
      <c r="E23" s="119"/>
      <c r="H23" s="71"/>
    </row>
    <row r="24" spans="1:8" ht="21">
      <c r="A24" s="7" t="s">
        <v>59</v>
      </c>
      <c r="B24" s="70"/>
      <c r="C24" s="70"/>
      <c r="D24" s="70"/>
      <c r="E24" s="119"/>
      <c r="H24" s="71"/>
    </row>
    <row r="25" spans="1:8" ht="21">
      <c r="A25" s="325" t="s">
        <v>60</v>
      </c>
      <c r="B25" s="70"/>
      <c r="C25" s="12"/>
      <c r="D25" s="70"/>
      <c r="E25" s="119"/>
      <c r="H25" s="71"/>
    </row>
    <row r="26" spans="1:8" ht="21">
      <c r="A26" s="7" t="s">
        <v>71</v>
      </c>
      <c r="B26" s="70"/>
      <c r="C26" s="12"/>
      <c r="D26" s="12"/>
      <c r="E26" s="119"/>
      <c r="G26" s="2"/>
      <c r="H26" s="71"/>
    </row>
    <row r="27" spans="1:8" ht="21">
      <c r="A27" s="7" t="s">
        <v>72</v>
      </c>
      <c r="B27" s="72"/>
      <c r="C27" s="73"/>
      <c r="D27" s="73"/>
      <c r="E27" s="119"/>
      <c r="G27" s="2"/>
      <c r="H27" s="71"/>
    </row>
    <row r="28" spans="1:8" ht="21">
      <c r="A28" s="7" t="s">
        <v>73</v>
      </c>
      <c r="B28" s="70"/>
      <c r="C28" s="70"/>
      <c r="D28" s="70"/>
      <c r="E28" s="119"/>
      <c r="G28" s="2"/>
      <c r="H28" s="71"/>
    </row>
    <row r="29" spans="1:8" ht="24" customHeight="1" thickBot="1">
      <c r="A29" s="121" t="s">
        <v>9</v>
      </c>
      <c r="B29" s="122"/>
      <c r="C29" s="122"/>
      <c r="D29" s="122"/>
      <c r="E29" s="127"/>
      <c r="G29" s="75"/>
      <c r="H29" s="71"/>
    </row>
    <row r="30" ht="15" customHeight="1" thickTop="1"/>
    <row r="31" spans="1:5" ht="21">
      <c r="A31" s="350" t="s">
        <v>134</v>
      </c>
      <c r="B31" s="351"/>
      <c r="C31" s="156"/>
      <c r="D31" s="156"/>
      <c r="E31" s="76"/>
    </row>
    <row r="32" spans="1:4" ht="21">
      <c r="A32" s="156" t="s">
        <v>135</v>
      </c>
      <c r="B32" s="351"/>
      <c r="C32" s="156"/>
      <c r="D32" s="352"/>
    </row>
    <row r="33" spans="1:5" ht="21">
      <c r="A33" s="156" t="s">
        <v>136</v>
      </c>
      <c r="B33" s="351"/>
      <c r="C33" s="156"/>
      <c r="D33" s="156"/>
      <c r="E33" s="77"/>
    </row>
    <row r="34" spans="1:4" ht="21">
      <c r="A34" s="137" t="s">
        <v>137</v>
      </c>
      <c r="B34" s="351"/>
      <c r="C34" s="352"/>
      <c r="D34" s="156"/>
    </row>
    <row r="35" spans="1:4" ht="21">
      <c r="A35" s="137" t="s">
        <v>138</v>
      </c>
      <c r="B35" s="351"/>
      <c r="C35" s="353"/>
      <c r="D35" s="156"/>
    </row>
    <row r="36" spans="1:4" ht="21">
      <c r="A36" s="137" t="s">
        <v>139</v>
      </c>
      <c r="B36" s="351"/>
      <c r="C36" s="352"/>
      <c r="D36" s="354">
        <f>SUM(C34:C36)</f>
        <v>0</v>
      </c>
    </row>
    <row r="37" spans="1:5" ht="21.75" thickBot="1">
      <c r="A37" s="350" t="s">
        <v>140</v>
      </c>
      <c r="B37" s="351"/>
      <c r="C37" s="350"/>
      <c r="D37" s="355">
        <f>D32-D36</f>
        <v>0</v>
      </c>
      <c r="E37" s="80"/>
    </row>
    <row r="38" spans="3:5" ht="21.75" thickTop="1">
      <c r="C38" s="81"/>
      <c r="E38" s="77"/>
    </row>
    <row r="39" spans="2:3" ht="21">
      <c r="B39" s="82"/>
      <c r="C39" s="78"/>
    </row>
    <row r="40" ht="21">
      <c r="C40" s="79"/>
    </row>
    <row r="41" spans="2:3" ht="21">
      <c r="B41" s="79"/>
      <c r="C41" s="79"/>
    </row>
    <row r="42" ht="21">
      <c r="C42" s="79"/>
    </row>
    <row r="43" spans="2:3" ht="21">
      <c r="B43" s="79"/>
      <c r="C43" s="77"/>
    </row>
    <row r="44" ht="21">
      <c r="C44" s="79"/>
    </row>
    <row r="45" ht="21">
      <c r="C45" s="82"/>
    </row>
  </sheetData>
  <sheetProtection/>
  <printOptions/>
  <pageMargins left="0.3937007874015748" right="0.07874015748031496" top="0.5905511811023623" bottom="0.5511811023622047" header="0.6299212598425197" footer="0.4330708661417323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cols>
    <col min="1" max="1" width="27.00390625" style="165" customWidth="1"/>
    <col min="2" max="2" width="16.140625" style="166" customWidth="1"/>
    <col min="3" max="3" width="14.57421875" style="166" customWidth="1"/>
    <col min="4" max="4" width="15.8515625" style="166" customWidth="1"/>
    <col min="5" max="5" width="13.8515625" style="154" customWidth="1"/>
    <col min="6" max="6" width="13.421875" style="154" customWidth="1"/>
    <col min="7" max="7" width="14.00390625" style="154" customWidth="1"/>
    <col min="8" max="8" width="12.140625" style="138" customWidth="1"/>
    <col min="9" max="9" width="13.28125" style="167" customWidth="1"/>
    <col min="10" max="10" width="15.421875" style="166" customWidth="1"/>
    <col min="11" max="11" width="14.28125" style="166" customWidth="1"/>
    <col min="12" max="12" width="15.00390625" style="166" customWidth="1"/>
    <col min="13" max="14" width="14.28125" style="166" customWidth="1"/>
    <col min="15" max="15" width="16.28125" style="167" customWidth="1"/>
    <col min="16" max="16" width="20.00390625" style="167" customWidth="1"/>
    <col min="17" max="16384" width="9.140625" style="137" customWidth="1"/>
  </cols>
  <sheetData>
    <row r="1" spans="1:16" ht="19.5" customHeight="1">
      <c r="A1" s="136" t="s">
        <v>107</v>
      </c>
      <c r="B1" s="137"/>
      <c r="C1" s="137"/>
      <c r="D1" s="137"/>
      <c r="E1" s="138"/>
      <c r="F1" s="138"/>
      <c r="G1" s="138"/>
      <c r="I1" s="139"/>
      <c r="J1" s="137"/>
      <c r="K1" s="137"/>
      <c r="L1" s="137"/>
      <c r="M1" s="137"/>
      <c r="N1" s="137"/>
      <c r="O1" s="139"/>
      <c r="P1" s="139"/>
    </row>
    <row r="2" spans="1:16" ht="18.75" customHeight="1">
      <c r="A2" s="137"/>
      <c r="B2" s="137"/>
      <c r="C2" s="137"/>
      <c r="D2" s="137"/>
      <c r="E2" s="138"/>
      <c r="F2" s="138"/>
      <c r="G2" s="138"/>
      <c r="I2" s="139"/>
      <c r="J2" s="137"/>
      <c r="K2" s="137"/>
      <c r="L2" s="137"/>
      <c r="M2" s="137"/>
      <c r="N2" s="137"/>
      <c r="O2" s="139"/>
      <c r="P2" s="115" t="s">
        <v>91</v>
      </c>
    </row>
    <row r="3" spans="1:16" ht="18.75">
      <c r="A3" s="140" t="s">
        <v>64</v>
      </c>
      <c r="B3" s="361" t="s">
        <v>11</v>
      </c>
      <c r="C3" s="361"/>
      <c r="D3" s="361"/>
      <c r="E3" s="361"/>
      <c r="F3" s="361"/>
      <c r="G3" s="361"/>
      <c r="H3" s="362"/>
      <c r="I3" s="358" t="s">
        <v>39</v>
      </c>
      <c r="J3" s="363" t="s">
        <v>12</v>
      </c>
      <c r="K3" s="363"/>
      <c r="L3" s="363"/>
      <c r="M3" s="363"/>
      <c r="N3" s="141"/>
      <c r="O3" s="358" t="s">
        <v>42</v>
      </c>
      <c r="P3" s="358" t="s">
        <v>13</v>
      </c>
    </row>
    <row r="4" spans="1:16" ht="18.75">
      <c r="A4" s="142" t="s">
        <v>10</v>
      </c>
      <c r="B4" s="141" t="s">
        <v>14</v>
      </c>
      <c r="C4" s="143" t="s">
        <v>15</v>
      </c>
      <c r="D4" s="143" t="s">
        <v>16</v>
      </c>
      <c r="E4" s="143" t="s">
        <v>17</v>
      </c>
      <c r="F4" s="143" t="s">
        <v>17</v>
      </c>
      <c r="G4" s="143" t="s">
        <v>80</v>
      </c>
      <c r="H4" s="143" t="s">
        <v>17</v>
      </c>
      <c r="I4" s="359"/>
      <c r="J4" s="144" t="s">
        <v>41</v>
      </c>
      <c r="K4" s="144" t="s">
        <v>40</v>
      </c>
      <c r="L4" s="144" t="s">
        <v>69</v>
      </c>
      <c r="M4" s="144" t="s">
        <v>18</v>
      </c>
      <c r="N4" s="144" t="s">
        <v>62</v>
      </c>
      <c r="O4" s="359"/>
      <c r="P4" s="359"/>
    </row>
    <row r="5" spans="1:16" ht="18.75">
      <c r="A5" s="145"/>
      <c r="B5" s="146"/>
      <c r="C5" s="147" t="s">
        <v>19</v>
      </c>
      <c r="D5" s="147" t="s">
        <v>20</v>
      </c>
      <c r="E5" s="147" t="s">
        <v>22</v>
      </c>
      <c r="F5" s="147" t="s">
        <v>82</v>
      </c>
      <c r="G5" s="147" t="s">
        <v>81</v>
      </c>
      <c r="H5" s="147" t="s">
        <v>21</v>
      </c>
      <c r="I5" s="360"/>
      <c r="J5" s="147"/>
      <c r="K5" s="147"/>
      <c r="L5" s="144" t="s">
        <v>70</v>
      </c>
      <c r="M5" s="147"/>
      <c r="N5" s="147"/>
      <c r="O5" s="360"/>
      <c r="P5" s="360"/>
    </row>
    <row r="6" spans="1:16" ht="18.75" customHeight="1" hidden="1">
      <c r="A6" s="148" t="s">
        <v>23</v>
      </c>
      <c r="B6" s="149" t="s">
        <v>24</v>
      </c>
      <c r="C6" s="149" t="s">
        <v>25</v>
      </c>
      <c r="D6" s="149" t="s">
        <v>26</v>
      </c>
      <c r="E6" s="150" t="s">
        <v>27</v>
      </c>
      <c r="F6" s="150" t="s">
        <v>28</v>
      </c>
      <c r="G6" s="150" t="s">
        <v>29</v>
      </c>
      <c r="H6" s="150" t="s">
        <v>30</v>
      </c>
      <c r="I6" s="113"/>
      <c r="J6" s="149" t="s">
        <v>31</v>
      </c>
      <c r="K6" s="149"/>
      <c r="L6" s="149"/>
      <c r="M6" s="149"/>
      <c r="N6" s="149"/>
      <c r="O6" s="113"/>
      <c r="P6" s="113"/>
    </row>
    <row r="7" spans="1:16" s="154" customFormat="1" ht="18.75" customHeight="1">
      <c r="A7" s="151" t="s">
        <v>45</v>
      </c>
      <c r="B7" s="152"/>
      <c r="C7" s="152"/>
      <c r="D7" s="152"/>
      <c r="E7" s="153"/>
      <c r="F7" s="153"/>
      <c r="G7" s="153"/>
      <c r="H7" s="153"/>
      <c r="I7" s="153"/>
      <c r="J7" s="152"/>
      <c r="K7" s="152"/>
      <c r="L7" s="152"/>
      <c r="M7" s="152"/>
      <c r="N7" s="152"/>
      <c r="O7" s="153"/>
      <c r="P7" s="153"/>
    </row>
    <row r="8" spans="1:16" s="170" customFormat="1" ht="21.75" customHeight="1">
      <c r="A8" s="113"/>
      <c r="B8" s="168"/>
      <c r="C8" s="168"/>
      <c r="D8" s="168"/>
      <c r="E8" s="168"/>
      <c r="F8" s="168"/>
      <c r="G8" s="168"/>
      <c r="H8" s="168"/>
      <c r="I8" s="169"/>
      <c r="J8" s="168"/>
      <c r="K8" s="168"/>
      <c r="L8" s="168"/>
      <c r="M8" s="169"/>
      <c r="N8" s="172"/>
      <c r="O8" s="178"/>
      <c r="P8" s="179"/>
    </row>
    <row r="9" spans="1:16" s="170" customFormat="1" ht="21.75" customHeight="1">
      <c r="A9" s="145"/>
      <c r="B9" s="168"/>
      <c r="C9" s="168"/>
      <c r="D9" s="168"/>
      <c r="E9" s="168"/>
      <c r="F9" s="168"/>
      <c r="G9" s="168"/>
      <c r="H9" s="168"/>
      <c r="I9" s="169"/>
      <c r="J9" s="168"/>
      <c r="K9" s="168"/>
      <c r="L9" s="168"/>
      <c r="M9" s="169"/>
      <c r="N9" s="152"/>
      <c r="O9" s="178"/>
      <c r="P9" s="179"/>
    </row>
    <row r="10" spans="1:16" s="170" customFormat="1" ht="21.75" customHeight="1">
      <c r="A10" s="145"/>
      <c r="B10" s="168"/>
      <c r="C10" s="168"/>
      <c r="D10" s="168"/>
      <c r="E10" s="168"/>
      <c r="F10" s="168"/>
      <c r="G10" s="168"/>
      <c r="H10" s="168"/>
      <c r="I10" s="169"/>
      <c r="J10" s="168"/>
      <c r="K10" s="168"/>
      <c r="L10" s="168"/>
      <c r="M10" s="169"/>
      <c r="N10" s="172"/>
      <c r="O10" s="178"/>
      <c r="P10" s="179"/>
    </row>
    <row r="11" spans="1:16" s="170" customFormat="1" ht="21.75" customHeight="1">
      <c r="A11" s="113"/>
      <c r="B11" s="168"/>
      <c r="C11" s="168"/>
      <c r="D11" s="168"/>
      <c r="E11" s="168"/>
      <c r="F11" s="168"/>
      <c r="G11" s="168"/>
      <c r="H11" s="168"/>
      <c r="I11" s="169"/>
      <c r="J11" s="168"/>
      <c r="K11" s="168"/>
      <c r="L11" s="168"/>
      <c r="M11" s="169"/>
      <c r="N11" s="172"/>
      <c r="O11" s="178"/>
      <c r="P11" s="179"/>
    </row>
    <row r="12" spans="1:16" s="170" customFormat="1" ht="21.75" customHeight="1">
      <c r="A12" s="113"/>
      <c r="B12" s="168"/>
      <c r="C12" s="168"/>
      <c r="D12" s="168"/>
      <c r="E12" s="168"/>
      <c r="F12" s="168"/>
      <c r="G12" s="168"/>
      <c r="H12" s="168"/>
      <c r="I12" s="169"/>
      <c r="J12" s="168"/>
      <c r="K12" s="168"/>
      <c r="L12" s="168"/>
      <c r="M12" s="169"/>
      <c r="N12" s="152"/>
      <c r="O12" s="178"/>
      <c r="P12" s="179"/>
    </row>
    <row r="13" spans="1:16" s="170" customFormat="1" ht="21.75" customHeight="1">
      <c r="A13" s="113"/>
      <c r="B13" s="168"/>
      <c r="C13" s="168"/>
      <c r="D13" s="168"/>
      <c r="E13" s="168"/>
      <c r="F13" s="168"/>
      <c r="G13" s="168"/>
      <c r="H13" s="168"/>
      <c r="I13" s="169"/>
      <c r="J13" s="168"/>
      <c r="K13" s="168"/>
      <c r="L13" s="168"/>
      <c r="M13" s="169"/>
      <c r="N13" s="172"/>
      <c r="O13" s="178"/>
      <c r="P13" s="179"/>
    </row>
    <row r="14" spans="1:16" ht="18.75">
      <c r="A14" s="151" t="s">
        <v>47</v>
      </c>
      <c r="B14" s="152"/>
      <c r="C14" s="152"/>
      <c r="D14" s="113"/>
      <c r="E14" s="153"/>
      <c r="F14" s="153"/>
      <c r="G14" s="152"/>
      <c r="H14" s="113"/>
      <c r="I14" s="169"/>
      <c r="J14" s="152"/>
      <c r="K14" s="152"/>
      <c r="L14" s="152"/>
      <c r="M14" s="152"/>
      <c r="N14" s="152"/>
      <c r="O14" s="178"/>
      <c r="P14" s="179"/>
    </row>
    <row r="15" spans="1:16" ht="18.75">
      <c r="A15" s="346"/>
      <c r="B15" s="152"/>
      <c r="C15" s="152"/>
      <c r="D15" s="168"/>
      <c r="E15" s="152"/>
      <c r="F15" s="152"/>
      <c r="G15" s="171"/>
      <c r="H15" s="113"/>
      <c r="I15" s="169"/>
      <c r="J15" s="168"/>
      <c r="K15" s="152"/>
      <c r="L15" s="152"/>
      <c r="M15" s="152"/>
      <c r="N15" s="152"/>
      <c r="O15" s="178"/>
      <c r="P15" s="179"/>
    </row>
    <row r="16" spans="1:16" ht="18.75">
      <c r="A16" s="113"/>
      <c r="B16" s="152"/>
      <c r="C16" s="152"/>
      <c r="D16" s="168"/>
      <c r="E16" s="152"/>
      <c r="F16" s="152"/>
      <c r="G16" s="171"/>
      <c r="H16" s="113"/>
      <c r="I16" s="169"/>
      <c r="J16" s="168"/>
      <c r="K16" s="152"/>
      <c r="L16" s="152"/>
      <c r="M16" s="152"/>
      <c r="N16" s="152"/>
      <c r="O16" s="178"/>
      <c r="P16" s="179"/>
    </row>
    <row r="17" spans="1:16" ht="18.75">
      <c r="A17" s="346"/>
      <c r="B17" s="152"/>
      <c r="C17" s="152"/>
      <c r="D17" s="168"/>
      <c r="E17" s="152"/>
      <c r="F17" s="152"/>
      <c r="G17" s="171"/>
      <c r="H17" s="113"/>
      <c r="I17" s="169"/>
      <c r="J17" s="168"/>
      <c r="K17" s="152"/>
      <c r="L17" s="152"/>
      <c r="M17" s="152"/>
      <c r="N17" s="152"/>
      <c r="O17" s="178"/>
      <c r="P17" s="179"/>
    </row>
    <row r="18" spans="1:16" ht="18.75">
      <c r="A18" s="158"/>
      <c r="B18" s="152"/>
      <c r="C18" s="152"/>
      <c r="D18" s="168"/>
      <c r="E18" s="152"/>
      <c r="F18" s="152"/>
      <c r="G18" s="152"/>
      <c r="H18" s="168"/>
      <c r="I18" s="169"/>
      <c r="J18" s="168"/>
      <c r="K18" s="152"/>
      <c r="L18" s="152"/>
      <c r="M18" s="152"/>
      <c r="N18" s="152"/>
      <c r="O18" s="178"/>
      <c r="P18" s="179"/>
    </row>
    <row r="19" spans="1:16" ht="18.75">
      <c r="A19" s="158"/>
      <c r="B19" s="152"/>
      <c r="C19" s="152"/>
      <c r="D19" s="168"/>
      <c r="E19" s="152"/>
      <c r="F19" s="152"/>
      <c r="G19" s="152"/>
      <c r="H19" s="168"/>
      <c r="I19" s="169"/>
      <c r="J19" s="168"/>
      <c r="K19" s="168"/>
      <c r="L19" s="152"/>
      <c r="M19" s="152"/>
      <c r="N19" s="172"/>
      <c r="O19" s="178"/>
      <c r="P19" s="179"/>
    </row>
    <row r="20" spans="1:16" s="160" customFormat="1" ht="18.75">
      <c r="A20" s="113"/>
      <c r="B20" s="152"/>
      <c r="C20" s="152"/>
      <c r="D20" s="168"/>
      <c r="E20" s="152"/>
      <c r="F20" s="152"/>
      <c r="G20" s="152"/>
      <c r="H20" s="158"/>
      <c r="I20" s="169"/>
      <c r="J20" s="168"/>
      <c r="K20" s="152"/>
      <c r="L20" s="152"/>
      <c r="M20" s="152"/>
      <c r="N20" s="152"/>
      <c r="O20" s="178"/>
      <c r="P20" s="179"/>
    </row>
    <row r="21" spans="1:16" s="160" customFormat="1" ht="18.75">
      <c r="A21" s="113"/>
      <c r="B21" s="161"/>
      <c r="C21" s="161"/>
      <c r="D21" s="168"/>
      <c r="E21" s="152"/>
      <c r="F21" s="152"/>
      <c r="G21" s="161"/>
      <c r="H21" s="162"/>
      <c r="I21" s="169"/>
      <c r="J21" s="168"/>
      <c r="K21" s="152"/>
      <c r="L21" s="152"/>
      <c r="M21" s="161"/>
      <c r="N21" s="152"/>
      <c r="O21" s="178"/>
      <c r="P21" s="179"/>
    </row>
    <row r="22" spans="1:17" s="344" customFormat="1" ht="20.25" customHeight="1" thickBot="1">
      <c r="A22" s="338" t="s">
        <v>3</v>
      </c>
      <c r="B22" s="339"/>
      <c r="C22" s="339"/>
      <c r="D22" s="339"/>
      <c r="E22" s="339"/>
      <c r="F22" s="339"/>
      <c r="G22" s="339"/>
      <c r="H22" s="339"/>
      <c r="I22" s="340"/>
      <c r="J22" s="339"/>
      <c r="K22" s="339"/>
      <c r="L22" s="339"/>
      <c r="M22" s="339"/>
      <c r="N22" s="339"/>
      <c r="O22" s="341"/>
      <c r="P22" s="342"/>
      <c r="Q22" s="343"/>
    </row>
    <row r="23" ht="19.5" thickTop="1"/>
    <row r="24" spans="1:10" ht="21">
      <c r="A24" s="134"/>
      <c r="E24" s="135"/>
      <c r="H24" s="135"/>
      <c r="J24" s="133"/>
    </row>
  </sheetData>
  <sheetProtection/>
  <mergeCells count="5">
    <mergeCell ref="O3:O5"/>
    <mergeCell ref="P3:P5"/>
    <mergeCell ref="B3:H3"/>
    <mergeCell ref="I3:I5"/>
    <mergeCell ref="J3:M3"/>
  </mergeCells>
  <printOptions/>
  <pageMargins left="0.2755905511811024" right="0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3" sqref="A13:A20"/>
    </sheetView>
  </sheetViews>
  <sheetFormatPr defaultColWidth="9.140625" defaultRowHeight="12.75"/>
  <cols>
    <col min="1" max="1" width="20.8515625" style="84" customWidth="1"/>
    <col min="2" max="2" width="20.28125" style="84" customWidth="1"/>
    <col min="3" max="3" width="10.57421875" style="85" customWidth="1"/>
    <col min="4" max="4" width="20.421875" style="86" customWidth="1"/>
    <col min="5" max="5" width="9.57421875" style="84" customWidth="1"/>
    <col min="6" max="6" width="26.28125" style="84" customWidth="1"/>
    <col min="7" max="7" width="9.00390625" style="84" customWidth="1"/>
    <col min="8" max="8" width="20.7109375" style="84" customWidth="1"/>
    <col min="9" max="9" width="9.421875" style="84" customWidth="1"/>
    <col min="10" max="10" width="10.28125" style="84" customWidth="1"/>
    <col min="11" max="11" width="14.8515625" style="84" customWidth="1"/>
    <col min="12" max="16384" width="9.140625" style="84" customWidth="1"/>
  </cols>
  <sheetData>
    <row r="1" spans="1:11" ht="21">
      <c r="A1" s="83" t="s">
        <v>88</v>
      </c>
      <c r="K1" s="115" t="s">
        <v>91</v>
      </c>
    </row>
    <row r="2" spans="1:11" s="83" customFormat="1" ht="24" customHeight="1">
      <c r="A2" s="87"/>
      <c r="B2" s="88" t="s">
        <v>43</v>
      </c>
      <c r="C2" s="368" t="s">
        <v>65</v>
      </c>
      <c r="D2" s="369"/>
      <c r="E2" s="368" t="s">
        <v>66</v>
      </c>
      <c r="F2" s="369"/>
      <c r="G2" s="368" t="s">
        <v>67</v>
      </c>
      <c r="H2" s="369"/>
      <c r="I2" s="368" t="s">
        <v>68</v>
      </c>
      <c r="J2" s="369"/>
      <c r="K2" s="89" t="s">
        <v>44</v>
      </c>
    </row>
    <row r="3" spans="1:11" s="83" customFormat="1" ht="24" customHeight="1">
      <c r="A3" s="90" t="s">
        <v>45</v>
      </c>
      <c r="B3" s="91"/>
      <c r="C3" s="370"/>
      <c r="D3" s="371"/>
      <c r="E3" s="364"/>
      <c r="F3" s="364"/>
      <c r="G3" s="365"/>
      <c r="H3" s="366"/>
      <c r="I3" s="365" t="s">
        <v>64</v>
      </c>
      <c r="J3" s="367"/>
      <c r="K3" s="92"/>
    </row>
    <row r="4" spans="1:11" s="97" customFormat="1" ht="24" customHeight="1">
      <c r="A4" s="93"/>
      <c r="B4" s="93" t="s">
        <v>109</v>
      </c>
      <c r="C4" s="94" t="s">
        <v>46</v>
      </c>
      <c r="D4" s="95" t="s">
        <v>34</v>
      </c>
      <c r="E4" s="94" t="s">
        <v>46</v>
      </c>
      <c r="F4" s="96" t="s">
        <v>34</v>
      </c>
      <c r="G4" s="94" t="s">
        <v>46</v>
      </c>
      <c r="H4" s="96" t="s">
        <v>34</v>
      </c>
      <c r="I4" s="94" t="s">
        <v>46</v>
      </c>
      <c r="J4" s="96" t="s">
        <v>34</v>
      </c>
      <c r="K4" s="96"/>
    </row>
    <row r="5" spans="1:11" ht="24" customHeight="1">
      <c r="A5" s="98" t="s">
        <v>45</v>
      </c>
      <c r="B5" s="99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21">
      <c r="A6" s="222"/>
      <c r="B6" s="200"/>
      <c r="C6" s="199"/>
      <c r="D6" s="200"/>
      <c r="E6" s="199"/>
      <c r="F6" s="200"/>
      <c r="G6" s="199"/>
      <c r="H6" s="200"/>
      <c r="I6" s="100"/>
      <c r="J6" s="100"/>
      <c r="K6" s="201"/>
    </row>
    <row r="7" spans="1:11" ht="21">
      <c r="A7" s="223"/>
      <c r="B7" s="99"/>
      <c r="C7" s="199"/>
      <c r="D7" s="200"/>
      <c r="E7" s="199"/>
      <c r="F7" s="200"/>
      <c r="G7" s="199"/>
      <c r="H7" s="200"/>
      <c r="I7" s="100"/>
      <c r="J7" s="100"/>
      <c r="K7" s="201"/>
    </row>
    <row r="8" spans="1:11" ht="21">
      <c r="A8" s="223"/>
      <c r="B8" s="99"/>
      <c r="C8" s="100"/>
      <c r="D8" s="200"/>
      <c r="E8" s="100"/>
      <c r="F8" s="200"/>
      <c r="G8" s="100"/>
      <c r="H8" s="200"/>
      <c r="I8" s="100"/>
      <c r="J8" s="100"/>
      <c r="K8" s="201"/>
    </row>
    <row r="9" spans="1:11" ht="21">
      <c r="A9" s="222"/>
      <c r="B9" s="99"/>
      <c r="C9" s="100"/>
      <c r="D9" s="200"/>
      <c r="E9" s="100"/>
      <c r="F9" s="200"/>
      <c r="G9" s="100"/>
      <c r="H9" s="200"/>
      <c r="I9" s="100"/>
      <c r="J9" s="100"/>
      <c r="K9" s="201"/>
    </row>
    <row r="10" spans="1:11" ht="21">
      <c r="A10" s="222"/>
      <c r="B10" s="99"/>
      <c r="C10" s="100"/>
      <c r="D10" s="200"/>
      <c r="E10" s="100"/>
      <c r="F10" s="200"/>
      <c r="G10" s="100"/>
      <c r="H10" s="200"/>
      <c r="I10" s="100"/>
      <c r="J10" s="100"/>
      <c r="K10" s="201"/>
    </row>
    <row r="11" spans="1:11" ht="21">
      <c r="A11" s="101"/>
      <c r="B11" s="99"/>
      <c r="C11" s="100"/>
      <c r="D11" s="200"/>
      <c r="E11" s="100"/>
      <c r="F11" s="200"/>
      <c r="G11" s="100"/>
      <c r="H11" s="200"/>
      <c r="I11" s="100"/>
      <c r="J11" s="100"/>
      <c r="K11" s="201"/>
    </row>
    <row r="12" spans="1:11" ht="21">
      <c r="A12" s="98" t="s">
        <v>47</v>
      </c>
      <c r="B12" s="99"/>
      <c r="C12" s="100"/>
      <c r="D12" s="200"/>
      <c r="E12" s="100"/>
      <c r="F12" s="200"/>
      <c r="G12" s="100"/>
      <c r="H12" s="200"/>
      <c r="I12" s="100"/>
      <c r="J12" s="100"/>
      <c r="K12" s="201"/>
    </row>
    <row r="13" spans="1:11" ht="21">
      <c r="A13" s="222"/>
      <c r="B13" s="99"/>
      <c r="C13" s="199"/>
      <c r="D13" s="200"/>
      <c r="E13" s="199"/>
      <c r="F13" s="200"/>
      <c r="G13" s="199"/>
      <c r="H13" s="200"/>
      <c r="I13" s="100"/>
      <c r="J13" s="100"/>
      <c r="K13" s="201"/>
    </row>
    <row r="14" spans="1:11" ht="21">
      <c r="A14" s="222"/>
      <c r="B14" s="99"/>
      <c r="C14" s="198"/>
      <c r="D14" s="200"/>
      <c r="E14" s="198"/>
      <c r="F14" s="200"/>
      <c r="G14" s="198"/>
      <c r="H14" s="200"/>
      <c r="I14" s="100"/>
      <c r="J14" s="100"/>
      <c r="K14" s="201"/>
    </row>
    <row r="15" spans="1:11" ht="21">
      <c r="A15" s="222"/>
      <c r="B15" s="99"/>
      <c r="C15" s="199"/>
      <c r="D15" s="200"/>
      <c r="E15" s="199"/>
      <c r="F15" s="200"/>
      <c r="G15" s="199"/>
      <c r="H15" s="200"/>
      <c r="I15" s="100"/>
      <c r="J15" s="100"/>
      <c r="K15" s="201"/>
    </row>
    <row r="16" spans="1:11" ht="21">
      <c r="A16" s="222"/>
      <c r="B16" s="99"/>
      <c r="C16" s="100"/>
      <c r="D16" s="200"/>
      <c r="E16" s="100"/>
      <c r="F16" s="200"/>
      <c r="G16" s="100"/>
      <c r="H16" s="200"/>
      <c r="I16" s="100"/>
      <c r="J16" s="100"/>
      <c r="K16" s="201"/>
    </row>
    <row r="17" spans="1:11" ht="21">
      <c r="A17" s="222"/>
      <c r="B17" s="99"/>
      <c r="C17" s="100"/>
      <c r="D17" s="200"/>
      <c r="E17" s="100"/>
      <c r="F17" s="200"/>
      <c r="G17" s="100"/>
      <c r="H17" s="200"/>
      <c r="I17" s="100"/>
      <c r="J17" s="100"/>
      <c r="K17" s="201"/>
    </row>
    <row r="18" spans="1:11" ht="21">
      <c r="A18" s="222"/>
      <c r="B18" s="99"/>
      <c r="C18" s="100"/>
      <c r="D18" s="200"/>
      <c r="E18" s="100"/>
      <c r="F18" s="200"/>
      <c r="G18" s="100"/>
      <c r="H18" s="200"/>
      <c r="I18" s="100"/>
      <c r="J18" s="100"/>
      <c r="K18" s="201"/>
    </row>
    <row r="19" spans="1:12" ht="21">
      <c r="A19" s="222"/>
      <c r="B19" s="99"/>
      <c r="C19" s="100"/>
      <c r="D19" s="200"/>
      <c r="E19" s="100"/>
      <c r="F19" s="200"/>
      <c r="G19" s="100"/>
      <c r="H19" s="200"/>
      <c r="I19" s="100"/>
      <c r="J19" s="100"/>
      <c r="K19" s="201"/>
      <c r="L19" s="102"/>
    </row>
    <row r="20" spans="1:12" ht="21">
      <c r="A20" s="101"/>
      <c r="B20" s="99"/>
      <c r="C20" s="100"/>
      <c r="D20" s="100"/>
      <c r="E20" s="100"/>
      <c r="F20" s="100"/>
      <c r="G20" s="100"/>
      <c r="H20" s="100"/>
      <c r="I20" s="100"/>
      <c r="J20" s="100"/>
      <c r="K20" s="201"/>
      <c r="L20" s="102"/>
    </row>
    <row r="21" spans="1:11" s="83" customFormat="1" ht="21.75" thickBot="1">
      <c r="A21" s="103"/>
      <c r="B21" s="107"/>
      <c r="C21" s="108"/>
      <c r="D21" s="108"/>
      <c r="E21" s="108"/>
      <c r="F21" s="108"/>
      <c r="G21" s="108"/>
      <c r="H21" s="108"/>
      <c r="I21" s="108"/>
      <c r="J21" s="108"/>
      <c r="K21" s="103"/>
    </row>
    <row r="22" spans="6:10" ht="21.75" thickTop="1">
      <c r="F22" s="102"/>
      <c r="H22" s="102"/>
      <c r="J22" s="102"/>
    </row>
    <row r="25" spans="4:6" ht="21">
      <c r="D25" s="104"/>
      <c r="F25" s="105"/>
    </row>
    <row r="26" spans="4:6" ht="21">
      <c r="D26" s="104"/>
      <c r="F26" s="105"/>
    </row>
    <row r="27" spans="4:6" ht="21">
      <c r="D27" s="104"/>
      <c r="F27" s="105"/>
    </row>
    <row r="28" spans="4:6" ht="21">
      <c r="D28" s="104"/>
      <c r="F28" s="105"/>
    </row>
    <row r="29" spans="4:6" ht="21">
      <c r="D29" s="104"/>
      <c r="F29" s="105"/>
    </row>
    <row r="30" spans="4:6" ht="21">
      <c r="D30" s="104"/>
      <c r="F30" s="105"/>
    </row>
    <row r="31" spans="4:6" ht="21">
      <c r="D31" s="104"/>
      <c r="F31" s="105"/>
    </row>
    <row r="32" ht="21">
      <c r="F32" s="105"/>
    </row>
    <row r="33" spans="6:8" ht="21">
      <c r="F33" s="105"/>
      <c r="H33" s="106"/>
    </row>
    <row r="34" ht="21">
      <c r="F34" s="105"/>
    </row>
    <row r="35" ht="21">
      <c r="F35" s="105"/>
    </row>
    <row r="36" ht="21">
      <c r="F36" s="105"/>
    </row>
  </sheetData>
  <sheetProtection/>
  <mergeCells count="8">
    <mergeCell ref="E3:F3"/>
    <mergeCell ref="G3:H3"/>
    <mergeCell ref="I3:J3"/>
    <mergeCell ref="E2:F2"/>
    <mergeCell ref="G2:H2"/>
    <mergeCell ref="C2:D2"/>
    <mergeCell ref="I2:J2"/>
    <mergeCell ref="C3:D3"/>
  </mergeCells>
  <printOptions/>
  <pageMargins left="0.7874015748031497" right="0" top="1.141732283464567" bottom="0.8267716535433072" header="0.7480314960629921" footer="0.5118110236220472"/>
  <pageSetup horizontalDpi="600" verticalDpi="600" orientation="landscape" pageOrder="overThenDown" paperSize="9" scale="85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3">
      <selection activeCell="C29" sqref="C29"/>
    </sheetView>
  </sheetViews>
  <sheetFormatPr defaultColWidth="9.140625" defaultRowHeight="19.5" customHeight="1"/>
  <cols>
    <col min="1" max="1" width="9.140625" style="25" customWidth="1"/>
    <col min="2" max="2" width="32.421875" style="21" customWidth="1"/>
    <col min="3" max="3" width="52.57421875" style="25" customWidth="1"/>
    <col min="4" max="4" width="18.00390625" style="22" customWidth="1"/>
    <col min="5" max="5" width="8.28125" style="23" customWidth="1"/>
    <col min="6" max="6" width="14.140625" style="24" customWidth="1"/>
    <col min="7" max="7" width="17.8515625" style="25" customWidth="1"/>
    <col min="8" max="16384" width="9.140625" style="25" customWidth="1"/>
  </cols>
  <sheetData>
    <row r="1" spans="2:3" ht="19.5" customHeight="1">
      <c r="B1" s="3" t="s">
        <v>87</v>
      </c>
      <c r="C1" s="22"/>
    </row>
    <row r="2" spans="2:7" ht="18.75" customHeight="1">
      <c r="B2" s="26"/>
      <c r="G2" s="115" t="s">
        <v>91</v>
      </c>
    </row>
    <row r="3" spans="1:7" s="29" customFormat="1" ht="19.5" customHeight="1">
      <c r="A3" s="27" t="s">
        <v>49</v>
      </c>
      <c r="B3" s="284" t="s">
        <v>45</v>
      </c>
      <c r="C3" s="293" t="s">
        <v>37</v>
      </c>
      <c r="D3" s="285" t="s">
        <v>32</v>
      </c>
      <c r="E3" s="372" t="s">
        <v>33</v>
      </c>
      <c r="F3" s="373"/>
      <c r="G3" s="28" t="s">
        <v>34</v>
      </c>
    </row>
    <row r="4" spans="1:7" s="29" customFormat="1" ht="19.5" customHeight="1">
      <c r="A4" s="203"/>
      <c r="B4" s="294" t="s">
        <v>64</v>
      </c>
      <c r="C4" s="31"/>
      <c r="D4" s="295"/>
      <c r="E4" s="374" t="s">
        <v>35</v>
      </c>
      <c r="F4" s="375"/>
      <c r="G4" s="33" t="s">
        <v>36</v>
      </c>
    </row>
    <row r="5" spans="1:7" s="29" customFormat="1" ht="19.5" customHeight="1">
      <c r="A5" s="36">
        <v>1</v>
      </c>
      <c r="B5" s="222"/>
      <c r="C5" s="286"/>
      <c r="D5" s="20"/>
      <c r="E5" s="225"/>
      <c r="F5" s="35"/>
      <c r="G5" s="227"/>
    </row>
    <row r="6" spans="1:7" s="43" customFormat="1" ht="19.5" customHeight="1">
      <c r="A6" s="205">
        <v>2</v>
      </c>
      <c r="B6" s="222"/>
      <c r="C6" s="218"/>
      <c r="D6" s="219"/>
      <c r="E6" s="224"/>
      <c r="F6" s="35"/>
      <c r="G6" s="42"/>
    </row>
    <row r="7" spans="1:7" s="43" customFormat="1" ht="19.5" customHeight="1">
      <c r="A7" s="36">
        <v>3</v>
      </c>
      <c r="B7" s="222"/>
      <c r="C7" s="220"/>
      <c r="D7" s="221"/>
      <c r="E7" s="224"/>
      <c r="F7" s="35"/>
      <c r="G7" s="42"/>
    </row>
    <row r="8" spans="1:7" s="43" customFormat="1" ht="19.5" customHeight="1">
      <c r="A8" s="205">
        <v>4</v>
      </c>
      <c r="B8" s="223"/>
      <c r="C8" s="7"/>
      <c r="D8" s="210"/>
      <c r="E8" s="225"/>
      <c r="F8" s="35"/>
      <c r="G8" s="42"/>
    </row>
    <row r="9" spans="1:7" s="43" customFormat="1" ht="19.5" customHeight="1">
      <c r="A9" s="36">
        <v>5</v>
      </c>
      <c r="B9" s="223"/>
      <c r="C9" s="218"/>
      <c r="D9" s="39"/>
      <c r="E9" s="40"/>
      <c r="F9" s="35"/>
      <c r="G9" s="42"/>
    </row>
    <row r="10" spans="1:7" s="43" customFormat="1" ht="19.5" customHeight="1">
      <c r="A10" s="205">
        <v>6</v>
      </c>
      <c r="B10" s="37"/>
      <c r="C10" s="38"/>
      <c r="D10" s="39"/>
      <c r="E10" s="40"/>
      <c r="F10" s="41"/>
      <c r="G10" s="42"/>
    </row>
    <row r="11" spans="1:7" s="43" customFormat="1" ht="19.5" customHeight="1">
      <c r="A11" s="36">
        <v>7</v>
      </c>
      <c r="B11" s="37"/>
      <c r="C11" s="38"/>
      <c r="D11" s="39"/>
      <c r="E11" s="40"/>
      <c r="F11" s="41"/>
      <c r="G11" s="42"/>
    </row>
    <row r="12" spans="1:7" s="43" customFormat="1" ht="19.5" customHeight="1">
      <c r="A12" s="205">
        <v>8</v>
      </c>
      <c r="B12" s="37"/>
      <c r="C12" s="38"/>
      <c r="D12" s="39"/>
      <c r="E12" s="44"/>
      <c r="F12" s="45"/>
      <c r="G12" s="42"/>
    </row>
    <row r="13" spans="1:7" s="43" customFormat="1" ht="19.5" customHeight="1">
      <c r="A13" s="36">
        <v>9</v>
      </c>
      <c r="B13" s="37"/>
      <c r="C13" s="38"/>
      <c r="D13" s="39"/>
      <c r="E13" s="44"/>
      <c r="F13" s="45"/>
      <c r="G13" s="42"/>
    </row>
    <row r="14" spans="1:7" s="46" customFormat="1" ht="19.5" customHeight="1">
      <c r="A14" s="205">
        <v>10</v>
      </c>
      <c r="B14" s="37"/>
      <c r="C14" s="38"/>
      <c r="D14" s="39"/>
      <c r="E14" s="44"/>
      <c r="F14" s="45"/>
      <c r="G14" s="42"/>
    </row>
    <row r="15" spans="1:7" s="46" customFormat="1" ht="19.5" customHeight="1" thickBot="1">
      <c r="A15" s="202"/>
      <c r="B15" s="206"/>
      <c r="C15" s="38"/>
      <c r="D15" s="49"/>
      <c r="E15" s="207"/>
      <c r="F15" s="208"/>
      <c r="G15" s="209"/>
    </row>
    <row r="16" spans="1:7" s="46" customFormat="1" ht="19.5" customHeight="1" thickBot="1">
      <c r="A16" s="228"/>
      <c r="B16" s="231"/>
      <c r="C16" s="229" t="s">
        <v>38</v>
      </c>
      <c r="D16" s="212"/>
      <c r="E16" s="213"/>
      <c r="F16" s="214"/>
      <c r="G16" s="215"/>
    </row>
    <row r="17" spans="1:7" s="43" customFormat="1" ht="19.5" customHeight="1">
      <c r="A17" s="216">
        <v>1</v>
      </c>
      <c r="B17" s="230"/>
      <c r="C17" s="7"/>
      <c r="D17" s="210"/>
      <c r="E17" s="225"/>
      <c r="F17" s="35"/>
      <c r="G17" s="211"/>
    </row>
    <row r="18" spans="1:7" s="46" customFormat="1" ht="19.5" customHeight="1">
      <c r="A18" s="217">
        <v>2</v>
      </c>
      <c r="B18" s="222"/>
      <c r="C18" s="218"/>
      <c r="D18" s="39"/>
      <c r="E18" s="224"/>
      <c r="F18" s="35"/>
      <c r="G18" s="42"/>
    </row>
    <row r="19" spans="1:7" s="43" customFormat="1" ht="19.5" customHeight="1">
      <c r="A19" s="216">
        <v>3</v>
      </c>
      <c r="B19" s="222"/>
      <c r="C19" s="220"/>
      <c r="D19" s="39"/>
      <c r="E19" s="224"/>
      <c r="F19" s="35"/>
      <c r="G19" s="42"/>
    </row>
    <row r="20" spans="1:7" s="43" customFormat="1" ht="19.5" customHeight="1">
      <c r="A20" s="217">
        <v>4</v>
      </c>
      <c r="B20" s="222"/>
      <c r="C20" s="7"/>
      <c r="D20" s="39"/>
      <c r="E20" s="34"/>
      <c r="F20" s="35"/>
      <c r="G20" s="42"/>
    </row>
    <row r="21" spans="1:7" s="43" customFormat="1" ht="19.5" customHeight="1">
      <c r="A21" s="216">
        <v>5</v>
      </c>
      <c r="B21" s="222"/>
      <c r="C21" s="218"/>
      <c r="D21" s="39"/>
      <c r="E21" s="226"/>
      <c r="F21" s="35"/>
      <c r="G21" s="42"/>
    </row>
    <row r="22" spans="1:7" s="46" customFormat="1" ht="19.5" customHeight="1">
      <c r="A22" s="217">
        <v>6</v>
      </c>
      <c r="B22" s="222"/>
      <c r="C22" s="220"/>
      <c r="D22" s="39"/>
      <c r="E22" s="40"/>
      <c r="F22" s="35"/>
      <c r="G22" s="48"/>
    </row>
    <row r="23" spans="1:7" s="46" customFormat="1" ht="19.5" customHeight="1">
      <c r="A23" s="216">
        <v>7</v>
      </c>
      <c r="B23" s="222"/>
      <c r="C23" s="7"/>
      <c r="D23" s="39"/>
      <c r="E23" s="34"/>
      <c r="F23" s="35"/>
      <c r="G23" s="42"/>
    </row>
    <row r="24" spans="1:7" s="46" customFormat="1" ht="19.5" customHeight="1">
      <c r="A24" s="217">
        <v>8</v>
      </c>
      <c r="B24" s="222"/>
      <c r="C24" s="218"/>
      <c r="D24" s="39"/>
      <c r="E24" s="40"/>
      <c r="F24" s="35"/>
      <c r="G24" s="42"/>
    </row>
    <row r="25" spans="1:7" s="43" customFormat="1" ht="19.5" customHeight="1">
      <c r="A25" s="216">
        <v>9</v>
      </c>
      <c r="B25" s="37"/>
      <c r="C25" s="47" t="s">
        <v>64</v>
      </c>
      <c r="D25" s="49"/>
      <c r="E25" s="50"/>
      <c r="F25" s="51"/>
      <c r="G25" s="42"/>
    </row>
    <row r="26" spans="1:7" s="46" customFormat="1" ht="19.5" customHeight="1">
      <c r="A26" s="217">
        <v>10</v>
      </c>
      <c r="B26" s="37"/>
      <c r="C26" s="7"/>
      <c r="D26" s="39"/>
      <c r="E26" s="40"/>
      <c r="F26" s="41"/>
      <c r="G26" s="48"/>
    </row>
    <row r="27" spans="1:7" s="22" customFormat="1" ht="23.25" customHeight="1" thickBot="1">
      <c r="A27" s="204"/>
      <c r="B27" s="52" t="s">
        <v>3</v>
      </c>
      <c r="C27" s="345"/>
      <c r="D27" s="53"/>
      <c r="E27" s="54"/>
      <c r="F27" s="55"/>
      <c r="G27" s="56"/>
    </row>
    <row r="28" ht="19.5" customHeight="1" thickTop="1">
      <c r="D28" s="57"/>
    </row>
    <row r="29" spans="3:4" ht="21.75" customHeight="1">
      <c r="C29" s="58"/>
      <c r="D29" s="57"/>
    </row>
    <row r="30" spans="3:4" ht="21.75" customHeight="1">
      <c r="C30" s="58"/>
      <c r="D30" s="57"/>
    </row>
    <row r="31" spans="3:4" ht="21.75" customHeight="1">
      <c r="C31" s="58"/>
      <c r="D31" s="57"/>
    </row>
    <row r="32" spans="3:4" ht="21.75" customHeight="1">
      <c r="C32" s="58"/>
      <c r="D32" s="57"/>
    </row>
    <row r="33" spans="3:4" ht="21.75" customHeight="1">
      <c r="C33" s="58"/>
      <c r="D33" s="57"/>
    </row>
    <row r="34" spans="3:4" ht="21.75" customHeight="1">
      <c r="C34" s="58"/>
      <c r="D34" s="57"/>
    </row>
    <row r="35" spans="3:4" ht="21.75" customHeight="1">
      <c r="C35" s="58"/>
      <c r="D35" s="57"/>
    </row>
    <row r="36" spans="3:4" ht="21.75" customHeight="1">
      <c r="C36" s="58"/>
      <c r="D36" s="57"/>
    </row>
    <row r="37" spans="3:4" ht="21.75" customHeight="1">
      <c r="C37" s="58"/>
      <c r="D37" s="57"/>
    </row>
    <row r="38" spans="3:4" ht="21.75" customHeight="1">
      <c r="C38" s="58"/>
      <c r="D38" s="57"/>
    </row>
    <row r="39" spans="3:4" ht="21.75" customHeight="1">
      <c r="C39" s="58"/>
      <c r="D39" s="57"/>
    </row>
    <row r="40" spans="3:4" ht="21.75" customHeight="1">
      <c r="C40" s="58"/>
      <c r="D40" s="57"/>
    </row>
    <row r="41" spans="3:4" ht="21.75" customHeight="1">
      <c r="C41" s="58"/>
      <c r="D41" s="57"/>
    </row>
    <row r="42" spans="3:4" ht="21.75" customHeight="1">
      <c r="C42" s="58"/>
      <c r="D42" s="57"/>
    </row>
    <row r="43" spans="3:4" ht="21.75" customHeight="1">
      <c r="C43" s="58"/>
      <c r="D43" s="57"/>
    </row>
    <row r="44" spans="3:4" ht="21.75" customHeight="1">
      <c r="C44" s="58"/>
      <c r="D44" s="57"/>
    </row>
    <row r="45" spans="3:4" ht="21.75" customHeight="1">
      <c r="C45" s="58"/>
      <c r="D45" s="57"/>
    </row>
    <row r="46" spans="3:4" ht="21.75" customHeight="1">
      <c r="C46" s="58"/>
      <c r="D46" s="57"/>
    </row>
    <row r="47" spans="3:4" ht="21.75" customHeight="1">
      <c r="C47" s="58"/>
      <c r="D47" s="57"/>
    </row>
    <row r="48" spans="3:4" ht="21.75" customHeight="1">
      <c r="C48" s="58"/>
      <c r="D48" s="57"/>
    </row>
    <row r="49" spans="3:4" ht="21.75" customHeight="1">
      <c r="C49" s="58"/>
      <c r="D49" s="57"/>
    </row>
    <row r="50" ht="21.75" customHeight="1">
      <c r="D50" s="57"/>
    </row>
    <row r="51" ht="22.5" customHeight="1">
      <c r="D51" s="57"/>
    </row>
    <row r="52" ht="19.5" customHeight="1">
      <c r="D52" s="57"/>
    </row>
    <row r="53" ht="19.5" customHeight="1">
      <c r="D53" s="57"/>
    </row>
    <row r="54" ht="19.5" customHeight="1">
      <c r="D54" s="57"/>
    </row>
    <row r="55" ht="19.5" customHeight="1">
      <c r="D55" s="57"/>
    </row>
    <row r="56" ht="19.5" customHeight="1">
      <c r="D56" s="57"/>
    </row>
    <row r="57" ht="19.5" customHeight="1">
      <c r="D57" s="57"/>
    </row>
    <row r="58" ht="19.5" customHeight="1">
      <c r="D58" s="57"/>
    </row>
    <row r="59" ht="19.5" customHeight="1">
      <c r="D59" s="57"/>
    </row>
    <row r="60" ht="19.5" customHeight="1">
      <c r="D60" s="57"/>
    </row>
    <row r="61" spans="2:6" s="60" customFormat="1" ht="25.5" customHeight="1">
      <c r="B61" s="59"/>
      <c r="D61" s="61"/>
      <c r="E61" s="62"/>
      <c r="F61" s="63"/>
    </row>
    <row r="62" ht="30" customHeight="1">
      <c r="D62" s="64"/>
    </row>
    <row r="64" ht="19.5" customHeight="1">
      <c r="D64" s="61"/>
    </row>
  </sheetData>
  <sheetProtection/>
  <mergeCells count="2">
    <mergeCell ref="E3:F3"/>
    <mergeCell ref="E4:F4"/>
  </mergeCells>
  <printOptions/>
  <pageMargins left="0.4330708661417323" right="0.2362204724409449" top="0.9055118110236221" bottom="0.7874015748031497" header="0.5905511811023623" footer="0.5118110236220472"/>
  <pageSetup fitToHeight="1" fitToWidth="1" horizontalDpi="180" verticalDpi="18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6">
      <selection activeCell="F8" sqref="F8"/>
    </sheetView>
  </sheetViews>
  <sheetFormatPr defaultColWidth="15.421875" defaultRowHeight="12.75"/>
  <cols>
    <col min="1" max="1" width="41.8515625" style="2" customWidth="1"/>
    <col min="2" max="2" width="17.28125" style="67" customWidth="1"/>
    <col min="3" max="3" width="14.140625" style="67" customWidth="1"/>
    <col min="4" max="4" width="15.7109375" style="67" customWidth="1"/>
    <col min="5" max="5" width="19.00390625" style="68" customWidth="1"/>
    <col min="6" max="6" width="15.421875" style="2" customWidth="1"/>
    <col min="7" max="7" width="15.421875" style="69" customWidth="1"/>
    <col min="8" max="16384" width="15.421875" style="2" customWidth="1"/>
  </cols>
  <sheetData>
    <row r="1" spans="1:7" s="9" customFormat="1" ht="21">
      <c r="A1" s="3" t="s">
        <v>93</v>
      </c>
      <c r="B1" s="19"/>
      <c r="C1" s="19"/>
      <c r="D1" s="19"/>
      <c r="E1" s="65"/>
      <c r="G1" s="66"/>
    </row>
    <row r="2" ht="15" customHeight="1">
      <c r="E2" s="115" t="s">
        <v>91</v>
      </c>
    </row>
    <row r="3" spans="1:7" s="109" customFormat="1" ht="21">
      <c r="A3" s="28" t="s">
        <v>0</v>
      </c>
      <c r="B3" s="123" t="s">
        <v>1</v>
      </c>
      <c r="C3" s="123" t="s">
        <v>2</v>
      </c>
      <c r="D3" s="123" t="s">
        <v>63</v>
      </c>
      <c r="E3" s="123" t="s">
        <v>3</v>
      </c>
      <c r="G3" s="124"/>
    </row>
    <row r="4" spans="1:7" s="109" customFormat="1" ht="21">
      <c r="A4" s="33" t="s">
        <v>4</v>
      </c>
      <c r="B4" s="125" t="s">
        <v>5</v>
      </c>
      <c r="C4" s="125" t="s">
        <v>5</v>
      </c>
      <c r="D4" s="125"/>
      <c r="E4" s="126"/>
      <c r="G4" s="124"/>
    </row>
    <row r="5" spans="1:8" ht="24" customHeight="1">
      <c r="A5" s="7" t="s">
        <v>6</v>
      </c>
      <c r="B5" s="324">
        <v>100000000</v>
      </c>
      <c r="C5" s="7"/>
      <c r="D5" s="324">
        <v>2000000</v>
      </c>
      <c r="E5" s="324">
        <f>SUM(B5:D5)</f>
        <v>102000000</v>
      </c>
      <c r="H5" s="71"/>
    </row>
    <row r="6" spans="1:8" ht="21">
      <c r="A6" s="7" t="s">
        <v>7</v>
      </c>
      <c r="B6" s="324">
        <v>26000000</v>
      </c>
      <c r="C6" s="7"/>
      <c r="D6" s="7"/>
      <c r="E6" s="324">
        <f>SUM(B6:D6)</f>
        <v>26000000</v>
      </c>
      <c r="H6" s="71"/>
    </row>
    <row r="7" spans="1:8" ht="21">
      <c r="A7" s="7" t="s">
        <v>8</v>
      </c>
      <c r="B7" s="324">
        <v>14000000</v>
      </c>
      <c r="C7" s="7"/>
      <c r="D7" s="7"/>
      <c r="E7" s="324">
        <f aca="true" t="shared" si="0" ref="E7:E28">SUM(B7:D7)</f>
        <v>14000000</v>
      </c>
      <c r="H7" s="71"/>
    </row>
    <row r="8" spans="1:8" ht="42">
      <c r="A8" s="409" t="s">
        <v>170</v>
      </c>
      <c r="B8" s="324"/>
      <c r="C8" s="324"/>
      <c r="D8" s="7"/>
      <c r="E8" s="324">
        <f t="shared" si="0"/>
        <v>0</v>
      </c>
      <c r="H8" s="71"/>
    </row>
    <row r="9" spans="1:8" ht="21">
      <c r="A9" s="7" t="s">
        <v>51</v>
      </c>
      <c r="B9" s="324">
        <v>0</v>
      </c>
      <c r="C9" s="324"/>
      <c r="D9" s="324"/>
      <c r="E9" s="324">
        <f t="shared" si="0"/>
        <v>0</v>
      </c>
      <c r="H9" s="71"/>
    </row>
    <row r="10" spans="1:8" ht="21">
      <c r="A10" s="7" t="s">
        <v>52</v>
      </c>
      <c r="B10" s="324">
        <v>66000</v>
      </c>
      <c r="C10" s="324"/>
      <c r="D10" s="324"/>
      <c r="E10" s="324">
        <f t="shared" si="0"/>
        <v>66000</v>
      </c>
      <c r="H10" s="71"/>
    </row>
    <row r="11" spans="1:8" ht="21">
      <c r="A11" s="7" t="s">
        <v>53</v>
      </c>
      <c r="B11" s="324">
        <v>2000000</v>
      </c>
      <c r="C11" s="324"/>
      <c r="D11" s="324"/>
      <c r="E11" s="324">
        <f t="shared" si="0"/>
        <v>2000000</v>
      </c>
      <c r="H11" s="71"/>
    </row>
    <row r="12" spans="1:8" ht="21">
      <c r="A12" s="7" t="s">
        <v>54</v>
      </c>
      <c r="B12" s="324">
        <v>860000</v>
      </c>
      <c r="C12" s="324"/>
      <c r="D12" s="324"/>
      <c r="E12" s="324">
        <f t="shared" si="0"/>
        <v>860000</v>
      </c>
      <c r="H12" s="71"/>
    </row>
    <row r="13" spans="1:8" ht="21">
      <c r="A13" s="7" t="s">
        <v>55</v>
      </c>
      <c r="B13" s="324"/>
      <c r="C13" s="324"/>
      <c r="D13" s="324"/>
      <c r="E13" s="324">
        <f t="shared" si="0"/>
        <v>0</v>
      </c>
      <c r="H13" s="71"/>
    </row>
    <row r="14" spans="1:8" ht="21">
      <c r="A14" s="7" t="s">
        <v>74</v>
      </c>
      <c r="B14" s="324">
        <v>1200000</v>
      </c>
      <c r="C14" s="324"/>
      <c r="D14" s="324"/>
      <c r="E14" s="324">
        <f t="shared" si="0"/>
        <v>1200000</v>
      </c>
      <c r="H14" s="71"/>
    </row>
    <row r="15" spans="1:8" ht="21">
      <c r="A15" s="7" t="s">
        <v>75</v>
      </c>
      <c r="B15" s="324">
        <v>79000</v>
      </c>
      <c r="C15" s="324"/>
      <c r="D15" s="324"/>
      <c r="E15" s="324">
        <f t="shared" si="0"/>
        <v>79000</v>
      </c>
      <c r="H15" s="71"/>
    </row>
    <row r="16" spans="1:8" ht="21">
      <c r="A16" s="7" t="s">
        <v>76</v>
      </c>
      <c r="B16" s="324"/>
      <c r="C16" s="324"/>
      <c r="D16" s="324"/>
      <c r="E16" s="324">
        <f t="shared" si="0"/>
        <v>0</v>
      </c>
      <c r="H16" s="71"/>
    </row>
    <row r="17" spans="1:8" ht="21">
      <c r="A17" s="7" t="s">
        <v>56</v>
      </c>
      <c r="B17" s="324">
        <v>170000</v>
      </c>
      <c r="C17" s="324"/>
      <c r="D17" s="324"/>
      <c r="E17" s="324">
        <f t="shared" si="0"/>
        <v>170000</v>
      </c>
      <c r="H17" s="71"/>
    </row>
    <row r="18" spans="1:8" ht="21">
      <c r="A18" s="7" t="s">
        <v>57</v>
      </c>
      <c r="B18" s="324"/>
      <c r="C18" s="324"/>
      <c r="D18" s="324"/>
      <c r="E18" s="324">
        <f t="shared" si="0"/>
        <v>0</v>
      </c>
      <c r="H18" s="71"/>
    </row>
    <row r="19" spans="1:8" ht="21">
      <c r="A19" s="7" t="s">
        <v>77</v>
      </c>
      <c r="B19" s="324">
        <v>8000</v>
      </c>
      <c r="C19" s="324"/>
      <c r="D19" s="324"/>
      <c r="E19" s="324">
        <f t="shared" si="0"/>
        <v>8000</v>
      </c>
      <c r="H19" s="71"/>
    </row>
    <row r="20" spans="1:8" ht="21">
      <c r="A20" s="7" t="s">
        <v>78</v>
      </c>
      <c r="B20" s="324">
        <v>7000</v>
      </c>
      <c r="C20" s="324"/>
      <c r="D20" s="324"/>
      <c r="E20" s="324">
        <f t="shared" si="0"/>
        <v>7000</v>
      </c>
      <c r="H20" s="71"/>
    </row>
    <row r="21" spans="1:8" ht="21">
      <c r="A21" s="7" t="s">
        <v>79</v>
      </c>
      <c r="B21" s="324">
        <v>2000</v>
      </c>
      <c r="C21" s="324"/>
      <c r="D21" s="324"/>
      <c r="E21" s="324">
        <f t="shared" si="0"/>
        <v>2000</v>
      </c>
      <c r="H21" s="71"/>
    </row>
    <row r="22" spans="1:8" ht="21">
      <c r="A22" s="7" t="s">
        <v>61</v>
      </c>
      <c r="B22" s="324"/>
      <c r="C22" s="324"/>
      <c r="D22" s="324"/>
      <c r="E22" s="324">
        <f t="shared" si="0"/>
        <v>0</v>
      </c>
      <c r="H22" s="71"/>
    </row>
    <row r="23" spans="1:8" ht="21">
      <c r="A23" s="7" t="s">
        <v>58</v>
      </c>
      <c r="B23" s="324"/>
      <c r="C23" s="324"/>
      <c r="D23" s="324"/>
      <c r="E23" s="324">
        <f t="shared" si="0"/>
        <v>0</v>
      </c>
      <c r="H23" s="71"/>
    </row>
    <row r="24" spans="1:8" ht="21">
      <c r="A24" s="7" t="s">
        <v>59</v>
      </c>
      <c r="B24" s="324">
        <v>31800</v>
      </c>
      <c r="C24" s="324"/>
      <c r="D24" s="324"/>
      <c r="E24" s="324">
        <f t="shared" si="0"/>
        <v>31800</v>
      </c>
      <c r="H24" s="71"/>
    </row>
    <row r="25" spans="1:8" ht="21">
      <c r="A25" s="325" t="s">
        <v>60</v>
      </c>
      <c r="B25" s="324"/>
      <c r="C25" s="12"/>
      <c r="D25" s="324"/>
      <c r="E25" s="324">
        <f t="shared" si="0"/>
        <v>0</v>
      </c>
      <c r="H25" s="71"/>
    </row>
    <row r="26" spans="1:8" ht="21">
      <c r="A26" s="7" t="s">
        <v>71</v>
      </c>
      <c r="B26" s="324"/>
      <c r="C26" s="12"/>
      <c r="D26" s="12"/>
      <c r="E26" s="324">
        <f t="shared" si="0"/>
        <v>0</v>
      </c>
      <c r="G26" s="2"/>
      <c r="H26" s="71"/>
    </row>
    <row r="27" spans="1:8" ht="21">
      <c r="A27" s="7" t="s">
        <v>72</v>
      </c>
      <c r="B27" s="326"/>
      <c r="C27" s="327"/>
      <c r="D27" s="327"/>
      <c r="E27" s="324">
        <f t="shared" si="0"/>
        <v>0</v>
      </c>
      <c r="G27" s="2"/>
      <c r="H27" s="71"/>
    </row>
    <row r="28" spans="1:8" ht="21">
      <c r="A28" s="7" t="s">
        <v>73</v>
      </c>
      <c r="C28" s="324"/>
      <c r="D28" s="324">
        <v>60000</v>
      </c>
      <c r="E28" s="324">
        <f t="shared" si="0"/>
        <v>60000</v>
      </c>
      <c r="G28" s="2"/>
      <c r="H28" s="71"/>
    </row>
    <row r="29" spans="1:8" ht="24" customHeight="1" thickBot="1">
      <c r="A29" s="121" t="s">
        <v>9</v>
      </c>
      <c r="B29" s="328">
        <f>SUM(B5:B28)</f>
        <v>144423800</v>
      </c>
      <c r="C29" s="328">
        <f>SUM(C5:C28)</f>
        <v>0</v>
      </c>
      <c r="D29" s="328">
        <f>SUM(D5:D28)</f>
        <v>2060000</v>
      </c>
      <c r="E29" s="329">
        <f>SUM(E5:E28)</f>
        <v>146483800</v>
      </c>
      <c r="G29" s="75"/>
      <c r="H29" s="71"/>
    </row>
    <row r="30" ht="15" customHeight="1" thickTop="1"/>
    <row r="31" spans="1:5" ht="21">
      <c r="A31" s="350" t="s">
        <v>134</v>
      </c>
      <c r="B31" s="351"/>
      <c r="C31" s="156"/>
      <c r="D31" s="156"/>
      <c r="E31" s="76"/>
    </row>
    <row r="32" spans="1:5" ht="21">
      <c r="A32" s="156" t="s">
        <v>135</v>
      </c>
      <c r="B32" s="351"/>
      <c r="C32" s="156"/>
      <c r="D32" s="352">
        <v>148538800</v>
      </c>
      <c r="E32" s="80"/>
    </row>
    <row r="33" spans="1:5" ht="21">
      <c r="A33" s="156" t="s">
        <v>136</v>
      </c>
      <c r="B33" s="351"/>
      <c r="C33" s="156"/>
      <c r="D33" s="156"/>
      <c r="E33" s="77"/>
    </row>
    <row r="34" spans="1:4" ht="21">
      <c r="A34" s="137" t="s">
        <v>137</v>
      </c>
      <c r="B34" s="351"/>
      <c r="C34" s="352">
        <v>1500000</v>
      </c>
      <c r="D34" s="156"/>
    </row>
    <row r="35" spans="1:4" ht="21">
      <c r="A35" s="137" t="s">
        <v>138</v>
      </c>
      <c r="B35" s="351"/>
      <c r="C35" s="353">
        <v>500000</v>
      </c>
      <c r="D35" s="156"/>
    </row>
    <row r="36" spans="1:4" ht="21">
      <c r="A36" s="137" t="s">
        <v>139</v>
      </c>
      <c r="B36" s="351"/>
      <c r="C36" s="352">
        <v>55000</v>
      </c>
      <c r="D36" s="354">
        <f>SUM(C34:C36)</f>
        <v>2055000</v>
      </c>
    </row>
    <row r="37" spans="1:5" ht="21.75" thickBot="1">
      <c r="A37" s="350" t="s">
        <v>140</v>
      </c>
      <c r="B37" s="351"/>
      <c r="C37" s="350"/>
      <c r="D37" s="355">
        <f>D32-D36</f>
        <v>146483800</v>
      </c>
      <c r="E37" s="80"/>
    </row>
    <row r="38" spans="3:5" ht="21.75" thickTop="1">
      <c r="C38" s="81"/>
      <c r="E38" s="77"/>
    </row>
    <row r="39" spans="2:3" ht="21">
      <c r="B39" s="82"/>
      <c r="C39" s="78"/>
    </row>
    <row r="40" ht="21">
      <c r="C40" s="79"/>
    </row>
    <row r="41" spans="2:3" ht="21">
      <c r="B41" s="79"/>
      <c r="C41" s="79"/>
    </row>
    <row r="42" ht="21">
      <c r="C42" s="79"/>
    </row>
    <row r="43" spans="2:3" ht="21">
      <c r="B43" s="79"/>
      <c r="C43" s="77"/>
    </row>
    <row r="44" ht="21">
      <c r="C44" s="79"/>
    </row>
    <row r="45" ht="21">
      <c r="C45" s="82"/>
    </row>
  </sheetData>
  <sheetProtection/>
  <printOptions/>
  <pageMargins left="0.3937007874015748" right="0.07874015748031496" top="0.5905511811023623" bottom="0.5511811023622047" header="0.6299212598425197" footer="0.4330708661417323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00390625" style="1" customWidth="1"/>
    <col min="2" max="2" width="26.421875" style="2" customWidth="1"/>
    <col min="3" max="3" width="13.8515625" style="1" customWidth="1"/>
    <col min="4" max="4" width="4.28125" style="1" customWidth="1"/>
    <col min="5" max="5" width="28.140625" style="2" customWidth="1"/>
    <col min="6" max="6" width="14.28125" style="1" customWidth="1"/>
    <col min="7" max="16384" width="9.140625" style="2" customWidth="1"/>
  </cols>
  <sheetData>
    <row r="1" spans="1:6" s="9" customFormat="1" ht="21">
      <c r="A1" s="356" t="s">
        <v>90</v>
      </c>
      <c r="B1" s="356"/>
      <c r="C1" s="356"/>
      <c r="D1" s="356"/>
      <c r="E1" s="356"/>
      <c r="F1" s="356"/>
    </row>
    <row r="2" spans="1:6" ht="21">
      <c r="A2" s="356" t="s">
        <v>94</v>
      </c>
      <c r="B2" s="357"/>
      <c r="C2" s="357"/>
      <c r="D2" s="357"/>
      <c r="E2" s="357"/>
      <c r="F2" s="357"/>
    </row>
    <row r="3" spans="1:6" ht="21">
      <c r="A3" s="4"/>
      <c r="B3" s="188" t="s">
        <v>45</v>
      </c>
      <c r="C3" s="181" t="s">
        <v>48</v>
      </c>
      <c r="D3" s="4"/>
      <c r="E3" s="193" t="s">
        <v>47</v>
      </c>
      <c r="F3" s="181" t="s">
        <v>48</v>
      </c>
    </row>
    <row r="4" spans="1:6" ht="21">
      <c r="A4" s="4">
        <v>1</v>
      </c>
      <c r="B4" s="189" t="s">
        <v>95</v>
      </c>
      <c r="C4" s="182">
        <v>10</v>
      </c>
      <c r="D4" s="4">
        <v>1</v>
      </c>
      <c r="E4" s="194" t="s">
        <v>100</v>
      </c>
      <c r="F4" s="182">
        <v>5</v>
      </c>
    </row>
    <row r="5" spans="1:6" ht="21">
      <c r="A5" s="4">
        <v>2</v>
      </c>
      <c r="B5" s="190" t="s">
        <v>96</v>
      </c>
      <c r="C5" s="182">
        <v>50</v>
      </c>
      <c r="D5" s="4">
        <v>2</v>
      </c>
      <c r="E5" s="195" t="s">
        <v>101</v>
      </c>
      <c r="F5" s="182">
        <v>5</v>
      </c>
    </row>
    <row r="6" spans="1:6" ht="21">
      <c r="A6" s="4">
        <v>3</v>
      </c>
      <c r="B6" s="190" t="s">
        <v>97</v>
      </c>
      <c r="C6" s="183">
        <v>15</v>
      </c>
      <c r="D6" s="4">
        <v>3</v>
      </c>
      <c r="E6" s="194" t="s">
        <v>102</v>
      </c>
      <c r="F6" s="182">
        <v>2</v>
      </c>
    </row>
    <row r="7" spans="1:6" ht="21">
      <c r="A7" s="4">
        <v>4</v>
      </c>
      <c r="B7" s="189" t="s">
        <v>98</v>
      </c>
      <c r="C7" s="183">
        <v>10</v>
      </c>
      <c r="D7" s="13">
        <v>4</v>
      </c>
      <c r="E7" s="196" t="s">
        <v>103</v>
      </c>
      <c r="F7" s="182">
        <v>5</v>
      </c>
    </row>
    <row r="8" spans="1:6" ht="21">
      <c r="A8" s="4">
        <v>5</v>
      </c>
      <c r="B8" s="189" t="s">
        <v>99</v>
      </c>
      <c r="C8" s="182">
        <v>50</v>
      </c>
      <c r="D8" s="13">
        <v>5</v>
      </c>
      <c r="E8" s="195" t="s">
        <v>104</v>
      </c>
      <c r="F8" s="182">
        <v>10</v>
      </c>
    </row>
    <row r="9" spans="1:6" ht="21">
      <c r="A9" s="4">
        <v>6</v>
      </c>
      <c r="B9" s="191"/>
      <c r="C9" s="184"/>
      <c r="D9" s="4">
        <v>6</v>
      </c>
      <c r="E9" s="197" t="s">
        <v>105</v>
      </c>
      <c r="F9" s="182">
        <v>5</v>
      </c>
    </row>
    <row r="10" spans="1:6" ht="21">
      <c r="A10" s="4">
        <v>7</v>
      </c>
      <c r="B10" s="192"/>
      <c r="C10" s="185"/>
      <c r="D10" s="4">
        <v>7</v>
      </c>
      <c r="E10" s="195" t="s">
        <v>106</v>
      </c>
      <c r="F10" s="182">
        <v>5</v>
      </c>
    </row>
    <row r="11" spans="1:6" ht="21.75" thickBot="1">
      <c r="A11" s="74"/>
      <c r="B11" s="131" t="s">
        <v>3</v>
      </c>
      <c r="C11" s="186">
        <f>SUM(C4:C10)</f>
        <v>135</v>
      </c>
      <c r="D11" s="74"/>
      <c r="E11" s="131" t="s">
        <v>3</v>
      </c>
      <c r="F11" s="187">
        <f>SUM(F4:F10)</f>
        <v>37</v>
      </c>
    </row>
    <row r="12" spans="1:6" ht="22.5" thickBot="1" thickTop="1">
      <c r="A12" s="74"/>
      <c r="B12" s="376" t="s">
        <v>3</v>
      </c>
      <c r="C12" s="377"/>
      <c r="D12" s="377"/>
      <c r="E12" s="378"/>
      <c r="F12" s="132">
        <f>C11+F11</f>
        <v>172</v>
      </c>
    </row>
    <row r="13" ht="21.75" thickTop="1"/>
  </sheetData>
  <sheetProtection/>
  <mergeCells count="3">
    <mergeCell ref="A1:F1"/>
    <mergeCell ref="A2:F2"/>
    <mergeCell ref="B12:E12"/>
  </mergeCells>
  <printOptions/>
  <pageMargins left="0.7480314960629921" right="0.46" top="0.78" bottom="0.68" header="0.5118110236220472" footer="0.5118110236220472"/>
  <pageSetup horizontalDpi="600" verticalDpi="600" orientation="landscape" paperSize="9" r:id="rId1"/>
  <headerFooter alignWithMargins="0">
    <oddHeader>&amp;Rหน้า &amp;P+2 ของ 22 หน้า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zoomScale="110" zoomScaleNormal="110" zoomScalePageLayoutView="0" workbookViewId="0" topLeftCell="A25">
      <selection activeCell="A25" sqref="A25:B39"/>
    </sheetView>
  </sheetViews>
  <sheetFormatPr defaultColWidth="9.140625" defaultRowHeight="12.75"/>
  <cols>
    <col min="1" max="1" width="27.00390625" style="165" customWidth="1"/>
    <col min="2" max="2" width="16.140625" style="166" customWidth="1"/>
    <col min="3" max="3" width="14.57421875" style="166" customWidth="1"/>
    <col min="4" max="4" width="15.8515625" style="166" customWidth="1"/>
    <col min="5" max="5" width="13.8515625" style="154" customWidth="1"/>
    <col min="6" max="6" width="13.421875" style="154" customWidth="1"/>
    <col min="7" max="7" width="14.00390625" style="154" customWidth="1"/>
    <col min="8" max="8" width="12.140625" style="138" customWidth="1"/>
    <col min="9" max="11" width="13.28125" style="167" customWidth="1"/>
    <col min="12" max="12" width="15.421875" style="166" customWidth="1"/>
    <col min="13" max="13" width="14.28125" style="166" customWidth="1"/>
    <col min="14" max="14" width="15.00390625" style="166" customWidth="1"/>
    <col min="15" max="16" width="14.28125" style="166" customWidth="1"/>
    <col min="17" max="17" width="16.28125" style="167" customWidth="1"/>
    <col min="18" max="18" width="20.00390625" style="167" customWidth="1"/>
    <col min="19" max="16384" width="9.140625" style="137" customWidth="1"/>
  </cols>
  <sheetData>
    <row r="1" spans="1:18" ht="19.5" customHeight="1">
      <c r="A1" s="136" t="s">
        <v>132</v>
      </c>
      <c r="B1" s="137"/>
      <c r="C1" s="137"/>
      <c r="D1" s="137"/>
      <c r="E1" s="138"/>
      <c r="F1" s="138"/>
      <c r="G1" s="138"/>
      <c r="I1" s="139"/>
      <c r="J1" s="139"/>
      <c r="K1" s="139"/>
      <c r="L1" s="137"/>
      <c r="M1" s="137"/>
      <c r="N1" s="137"/>
      <c r="O1" s="137"/>
      <c r="P1" s="137"/>
      <c r="Q1" s="139"/>
      <c r="R1" s="139"/>
    </row>
    <row r="2" spans="1:18" ht="18.75" customHeight="1">
      <c r="A2" s="137"/>
      <c r="B2" s="137"/>
      <c r="C2" s="137"/>
      <c r="D2" s="137"/>
      <c r="E2" s="138"/>
      <c r="F2" s="138"/>
      <c r="G2" s="138"/>
      <c r="I2" s="139"/>
      <c r="J2" s="139"/>
      <c r="K2" s="139"/>
      <c r="L2" s="137"/>
      <c r="M2" s="137"/>
      <c r="N2" s="137"/>
      <c r="O2" s="137"/>
      <c r="P2" s="137"/>
      <c r="Q2" s="139"/>
      <c r="R2" s="115" t="s">
        <v>91</v>
      </c>
    </row>
    <row r="3" spans="1:18" ht="18.75">
      <c r="A3" s="140" t="s">
        <v>64</v>
      </c>
      <c r="B3" s="361" t="s">
        <v>11</v>
      </c>
      <c r="C3" s="361"/>
      <c r="D3" s="361"/>
      <c r="E3" s="361"/>
      <c r="F3" s="361"/>
      <c r="G3" s="361"/>
      <c r="H3" s="362"/>
      <c r="I3" s="358" t="s">
        <v>39</v>
      </c>
      <c r="J3" s="379" t="s">
        <v>46</v>
      </c>
      <c r="K3" s="379" t="s">
        <v>108</v>
      </c>
      <c r="L3" s="363" t="s">
        <v>12</v>
      </c>
      <c r="M3" s="363"/>
      <c r="N3" s="363"/>
      <c r="O3" s="363"/>
      <c r="P3" s="141"/>
      <c r="Q3" s="358" t="s">
        <v>42</v>
      </c>
      <c r="R3" s="358" t="s">
        <v>13</v>
      </c>
    </row>
    <row r="4" spans="1:18" ht="18.75">
      <c r="A4" s="142" t="s">
        <v>10</v>
      </c>
      <c r="B4" s="141" t="s">
        <v>14</v>
      </c>
      <c r="C4" s="143" t="s">
        <v>15</v>
      </c>
      <c r="D4" s="143" t="s">
        <v>16</v>
      </c>
      <c r="E4" s="143" t="s">
        <v>17</v>
      </c>
      <c r="F4" s="143" t="s">
        <v>17</v>
      </c>
      <c r="G4" s="143" t="s">
        <v>80</v>
      </c>
      <c r="H4" s="143" t="s">
        <v>17</v>
      </c>
      <c r="I4" s="359"/>
      <c r="J4" s="379"/>
      <c r="K4" s="379"/>
      <c r="L4" s="144" t="s">
        <v>41</v>
      </c>
      <c r="M4" s="144" t="s">
        <v>40</v>
      </c>
      <c r="N4" s="144" t="s">
        <v>69</v>
      </c>
      <c r="O4" s="144" t="s">
        <v>18</v>
      </c>
      <c r="P4" s="144" t="s">
        <v>62</v>
      </c>
      <c r="Q4" s="359"/>
      <c r="R4" s="359"/>
    </row>
    <row r="5" spans="1:18" ht="18.75">
      <c r="A5" s="145"/>
      <c r="B5" s="146"/>
      <c r="C5" s="147" t="s">
        <v>19</v>
      </c>
      <c r="D5" s="147" t="s">
        <v>20</v>
      </c>
      <c r="E5" s="147" t="s">
        <v>22</v>
      </c>
      <c r="F5" s="147" t="s">
        <v>82</v>
      </c>
      <c r="G5" s="147" t="s">
        <v>81</v>
      </c>
      <c r="H5" s="147" t="s">
        <v>21</v>
      </c>
      <c r="I5" s="360"/>
      <c r="J5" s="379"/>
      <c r="K5" s="379"/>
      <c r="L5" s="147"/>
      <c r="M5" s="147"/>
      <c r="N5" s="144" t="s">
        <v>70</v>
      </c>
      <c r="O5" s="147"/>
      <c r="P5" s="147"/>
      <c r="Q5" s="360"/>
      <c r="R5" s="360"/>
    </row>
    <row r="6" spans="1:18" ht="18.75" customHeight="1" hidden="1">
      <c r="A6" s="148" t="s">
        <v>23</v>
      </c>
      <c r="B6" s="149" t="s">
        <v>24</v>
      </c>
      <c r="C6" s="149" t="s">
        <v>25</v>
      </c>
      <c r="D6" s="149" t="s">
        <v>26</v>
      </c>
      <c r="E6" s="150" t="s">
        <v>27</v>
      </c>
      <c r="F6" s="150" t="s">
        <v>28</v>
      </c>
      <c r="G6" s="150" t="s">
        <v>29</v>
      </c>
      <c r="H6" s="150" t="s">
        <v>30</v>
      </c>
      <c r="I6" s="113"/>
      <c r="J6" s="173"/>
      <c r="K6" s="173"/>
      <c r="L6" s="149" t="s">
        <v>31</v>
      </c>
      <c r="M6" s="149"/>
      <c r="N6" s="149"/>
      <c r="O6" s="149"/>
      <c r="P6" s="149"/>
      <c r="Q6" s="113"/>
      <c r="R6" s="113"/>
    </row>
    <row r="7" spans="1:18" s="154" customFormat="1" ht="18.75" customHeight="1">
      <c r="A7" s="151" t="s">
        <v>45</v>
      </c>
      <c r="B7" s="152"/>
      <c r="C7" s="152"/>
      <c r="D7" s="152"/>
      <c r="E7" s="153"/>
      <c r="F7" s="153"/>
      <c r="G7" s="153"/>
      <c r="H7" s="153"/>
      <c r="I7" s="153"/>
      <c r="J7" s="174"/>
      <c r="K7" s="174"/>
      <c r="L7" s="152"/>
      <c r="M7" s="152"/>
      <c r="N7" s="152"/>
      <c r="O7" s="152"/>
      <c r="P7" s="152"/>
      <c r="Q7" s="153"/>
      <c r="R7" s="153"/>
    </row>
    <row r="8" spans="1:18" s="170" customFormat="1" ht="21.75" customHeight="1">
      <c r="A8" s="113" t="s">
        <v>95</v>
      </c>
      <c r="B8" s="168">
        <v>5000000</v>
      </c>
      <c r="C8" s="168">
        <v>266800</v>
      </c>
      <c r="D8" s="168">
        <v>77000</v>
      </c>
      <c r="E8" s="168">
        <v>1400000</v>
      </c>
      <c r="F8" s="168">
        <v>1380000</v>
      </c>
      <c r="G8" s="168">
        <v>2800</v>
      </c>
      <c r="H8" s="168">
        <v>9000</v>
      </c>
      <c r="I8" s="169">
        <f aca="true" t="shared" si="0" ref="I8:I22">SUM(B8:H8)</f>
        <v>8135600</v>
      </c>
      <c r="J8" s="176">
        <f>100*K8/172</f>
        <v>5.813953488372093</v>
      </c>
      <c r="K8" s="175">
        <v>10</v>
      </c>
      <c r="L8" s="168">
        <v>9883.8</v>
      </c>
      <c r="M8" s="168">
        <v>74360.4</v>
      </c>
      <c r="N8" s="168"/>
      <c r="O8" s="169"/>
      <c r="P8" s="172">
        <v>988.4</v>
      </c>
      <c r="Q8" s="178">
        <f>SUM(L8:P8)</f>
        <v>85232.59999999999</v>
      </c>
      <c r="R8" s="179">
        <f aca="true" t="shared" si="1" ref="R8:R21">Q8+I8</f>
        <v>8220832.6</v>
      </c>
    </row>
    <row r="9" spans="1:18" s="170" customFormat="1" ht="21.75" customHeight="1">
      <c r="A9" s="155" t="s">
        <v>96</v>
      </c>
      <c r="B9" s="168">
        <v>5000000</v>
      </c>
      <c r="C9" s="168">
        <v>509000</v>
      </c>
      <c r="D9" s="168">
        <v>83000</v>
      </c>
      <c r="E9" s="168">
        <v>2299000</v>
      </c>
      <c r="F9" s="168">
        <v>2260000</v>
      </c>
      <c r="G9" s="168">
        <v>1000</v>
      </c>
      <c r="H9" s="168">
        <v>9000</v>
      </c>
      <c r="I9" s="169">
        <f t="shared" si="0"/>
        <v>10161000</v>
      </c>
      <c r="J9" s="176">
        <f aca="true" t="shared" si="2" ref="J9:J21">100*K9/172</f>
        <v>29.069767441860463</v>
      </c>
      <c r="K9" s="175">
        <v>50</v>
      </c>
      <c r="L9" s="168">
        <v>49418.5</v>
      </c>
      <c r="M9" s="168">
        <v>371802.4</v>
      </c>
      <c r="N9" s="168"/>
      <c r="O9" s="169"/>
      <c r="P9" s="152">
        <v>4941.76</v>
      </c>
      <c r="Q9" s="178">
        <f aca="true" t="shared" si="3" ref="Q9:Q22">SUM(L9:P9)</f>
        <v>426162.66000000003</v>
      </c>
      <c r="R9" s="179">
        <f t="shared" si="1"/>
        <v>10587162.66</v>
      </c>
    </row>
    <row r="10" spans="1:18" s="170" customFormat="1" ht="21.75" customHeight="1">
      <c r="A10" s="155" t="s">
        <v>97</v>
      </c>
      <c r="B10" s="168">
        <v>12000000</v>
      </c>
      <c r="C10" s="168">
        <v>59700</v>
      </c>
      <c r="D10" s="168">
        <v>81000</v>
      </c>
      <c r="E10" s="168">
        <v>2480000</v>
      </c>
      <c r="F10" s="168">
        <v>2440000</v>
      </c>
      <c r="G10" s="168">
        <v>1000</v>
      </c>
      <c r="H10" s="168">
        <v>9000</v>
      </c>
      <c r="I10" s="169">
        <f t="shared" si="0"/>
        <v>17070700</v>
      </c>
      <c r="J10" s="176">
        <f t="shared" si="2"/>
        <v>8.720930232558139</v>
      </c>
      <c r="K10" s="175">
        <v>15</v>
      </c>
      <c r="L10" s="168">
        <v>14825.6</v>
      </c>
      <c r="M10" s="168">
        <v>111540.65</v>
      </c>
      <c r="N10" s="168"/>
      <c r="O10" s="169"/>
      <c r="P10" s="172">
        <v>1482.6</v>
      </c>
      <c r="Q10" s="178">
        <f t="shared" si="3"/>
        <v>127848.85</v>
      </c>
      <c r="R10" s="179">
        <f t="shared" si="1"/>
        <v>17198548.85</v>
      </c>
    </row>
    <row r="11" spans="1:18" s="170" customFormat="1" ht="21.75" customHeight="1">
      <c r="A11" s="113" t="s">
        <v>98</v>
      </c>
      <c r="B11" s="168">
        <v>9000000</v>
      </c>
      <c r="C11" s="168">
        <v>45200</v>
      </c>
      <c r="D11" s="168">
        <v>70000</v>
      </c>
      <c r="E11" s="168">
        <v>6889000</v>
      </c>
      <c r="F11" s="168">
        <v>264000</v>
      </c>
      <c r="G11" s="168">
        <v>1000</v>
      </c>
      <c r="H11" s="168">
        <v>6000</v>
      </c>
      <c r="I11" s="169">
        <f t="shared" si="0"/>
        <v>16275200</v>
      </c>
      <c r="J11" s="176">
        <f t="shared" si="2"/>
        <v>5.813953488372093</v>
      </c>
      <c r="K11" s="175">
        <v>10</v>
      </c>
      <c r="L11" s="168">
        <v>9883.8</v>
      </c>
      <c r="M11" s="168">
        <v>74360.4</v>
      </c>
      <c r="N11" s="168"/>
      <c r="O11" s="169"/>
      <c r="P11" s="172">
        <v>988.4</v>
      </c>
      <c r="Q11" s="178">
        <f t="shared" si="3"/>
        <v>85232.59999999999</v>
      </c>
      <c r="R11" s="179">
        <f t="shared" si="1"/>
        <v>16360432.6</v>
      </c>
    </row>
    <row r="12" spans="1:18" s="170" customFormat="1" ht="21.75" customHeight="1">
      <c r="A12" s="113" t="s">
        <v>99</v>
      </c>
      <c r="B12" s="168">
        <v>20000000</v>
      </c>
      <c r="C12" s="168">
        <v>115600</v>
      </c>
      <c r="D12" s="168">
        <v>90000</v>
      </c>
      <c r="E12" s="168">
        <v>10990000</v>
      </c>
      <c r="F12" s="168">
        <v>2099000</v>
      </c>
      <c r="G12" s="168">
        <v>1000</v>
      </c>
      <c r="H12" s="168">
        <v>9000</v>
      </c>
      <c r="I12" s="169">
        <f t="shared" si="0"/>
        <v>33304600</v>
      </c>
      <c r="J12" s="176">
        <f t="shared" si="2"/>
        <v>29.069767441860463</v>
      </c>
      <c r="K12" s="175">
        <v>50</v>
      </c>
      <c r="L12" s="168">
        <v>49418.5</v>
      </c>
      <c r="M12" s="168">
        <v>371802.4</v>
      </c>
      <c r="N12" s="168"/>
      <c r="O12" s="169"/>
      <c r="P12" s="152">
        <v>4941.76</v>
      </c>
      <c r="Q12" s="178">
        <f t="shared" si="3"/>
        <v>426162.66000000003</v>
      </c>
      <c r="R12" s="179">
        <f t="shared" si="1"/>
        <v>33730762.66</v>
      </c>
    </row>
    <row r="13" spans="1:18" s="170" customFormat="1" ht="21.75" customHeight="1">
      <c r="A13" s="113"/>
      <c r="B13" s="168"/>
      <c r="C13" s="168"/>
      <c r="D13" s="168"/>
      <c r="E13" s="168"/>
      <c r="F13" s="168"/>
      <c r="G13" s="168"/>
      <c r="H13" s="168"/>
      <c r="I13" s="169"/>
      <c r="J13" s="176"/>
      <c r="K13" s="176"/>
      <c r="L13" s="168"/>
      <c r="M13" s="168"/>
      <c r="N13" s="168"/>
      <c r="O13" s="169"/>
      <c r="P13" s="172"/>
      <c r="Q13" s="178">
        <f t="shared" si="3"/>
        <v>0</v>
      </c>
      <c r="R13" s="179">
        <f t="shared" si="1"/>
        <v>0</v>
      </c>
    </row>
    <row r="14" spans="1:18" ht="18.75">
      <c r="A14" s="151" t="s">
        <v>47</v>
      </c>
      <c r="B14" s="152"/>
      <c r="C14" s="152"/>
      <c r="D14" s="113"/>
      <c r="E14" s="153"/>
      <c r="F14" s="153"/>
      <c r="G14" s="152"/>
      <c r="H14" s="113"/>
      <c r="I14" s="169"/>
      <c r="J14" s="176"/>
      <c r="K14" s="176"/>
      <c r="L14" s="152"/>
      <c r="M14" s="152"/>
      <c r="N14" s="152"/>
      <c r="O14" s="152"/>
      <c r="P14" s="152"/>
      <c r="Q14" s="178">
        <f t="shared" si="3"/>
        <v>0</v>
      </c>
      <c r="R14" s="179">
        <f t="shared" si="1"/>
        <v>0</v>
      </c>
    </row>
    <row r="15" spans="1:18" ht="21">
      <c r="A15" s="156" t="s">
        <v>100</v>
      </c>
      <c r="B15" s="152">
        <v>5900000</v>
      </c>
      <c r="C15" s="152">
        <v>133000</v>
      </c>
      <c r="D15" s="168">
        <v>52000</v>
      </c>
      <c r="E15" s="152">
        <v>230000</v>
      </c>
      <c r="F15" s="152">
        <v>349000</v>
      </c>
      <c r="G15" s="171">
        <v>1000</v>
      </c>
      <c r="H15" s="113"/>
      <c r="I15" s="169">
        <f t="shared" si="0"/>
        <v>6665000</v>
      </c>
      <c r="J15" s="176">
        <f t="shared" si="2"/>
        <v>2.9069767441860463</v>
      </c>
      <c r="K15" s="175">
        <v>5</v>
      </c>
      <c r="L15" s="168">
        <v>4941.85</v>
      </c>
      <c r="M15" s="152">
        <v>37180.25</v>
      </c>
      <c r="N15" s="152"/>
      <c r="O15" s="152"/>
      <c r="P15" s="152">
        <v>494.2</v>
      </c>
      <c r="Q15" s="178">
        <f t="shared" si="3"/>
        <v>42616.299999999996</v>
      </c>
      <c r="R15" s="179">
        <f t="shared" si="1"/>
        <v>6707616.3</v>
      </c>
    </row>
    <row r="16" spans="1:18" ht="21">
      <c r="A16" s="113" t="s">
        <v>101</v>
      </c>
      <c r="B16" s="152">
        <v>5900000</v>
      </c>
      <c r="C16" s="152">
        <v>140000</v>
      </c>
      <c r="D16" s="168">
        <v>52000</v>
      </c>
      <c r="E16" s="152">
        <v>180000</v>
      </c>
      <c r="F16" s="152">
        <v>618000</v>
      </c>
      <c r="G16" s="171">
        <v>1000</v>
      </c>
      <c r="H16" s="113"/>
      <c r="I16" s="169">
        <f t="shared" si="0"/>
        <v>6891000</v>
      </c>
      <c r="J16" s="176">
        <f t="shared" si="2"/>
        <v>2.9069767441860463</v>
      </c>
      <c r="K16" s="175">
        <v>5</v>
      </c>
      <c r="L16" s="168">
        <v>4941.85</v>
      </c>
      <c r="M16" s="152">
        <v>37180.25</v>
      </c>
      <c r="N16" s="152"/>
      <c r="O16" s="152"/>
      <c r="P16" s="152">
        <v>494.2</v>
      </c>
      <c r="Q16" s="178">
        <f t="shared" si="3"/>
        <v>42616.299999999996</v>
      </c>
      <c r="R16" s="179">
        <f t="shared" si="1"/>
        <v>6933616.3</v>
      </c>
    </row>
    <row r="17" spans="1:18" ht="21">
      <c r="A17" s="156" t="s">
        <v>102</v>
      </c>
      <c r="B17" s="152">
        <v>4500000</v>
      </c>
      <c r="C17" s="152">
        <v>27000</v>
      </c>
      <c r="D17" s="168">
        <v>52000</v>
      </c>
      <c r="E17" s="152">
        <v>128000</v>
      </c>
      <c r="F17" s="152">
        <v>918000</v>
      </c>
      <c r="G17" s="171">
        <v>1000</v>
      </c>
      <c r="H17" s="113"/>
      <c r="I17" s="169">
        <f t="shared" si="0"/>
        <v>5626000</v>
      </c>
      <c r="J17" s="176">
        <f t="shared" si="2"/>
        <v>1.1627906976744187</v>
      </c>
      <c r="K17" s="175">
        <v>2</v>
      </c>
      <c r="L17" s="168">
        <v>1976.75</v>
      </c>
      <c r="M17" s="152">
        <v>14872.1</v>
      </c>
      <c r="N17" s="152" t="s">
        <v>64</v>
      </c>
      <c r="O17" s="152"/>
      <c r="P17" s="152">
        <v>197.68</v>
      </c>
      <c r="Q17" s="178">
        <f t="shared" si="3"/>
        <v>17046.53</v>
      </c>
      <c r="R17" s="179">
        <f t="shared" si="1"/>
        <v>5643046.53</v>
      </c>
    </row>
    <row r="18" spans="1:18" ht="21">
      <c r="A18" s="157" t="s">
        <v>103</v>
      </c>
      <c r="B18" s="152">
        <v>4200000</v>
      </c>
      <c r="C18" s="152">
        <v>175000</v>
      </c>
      <c r="D18" s="168">
        <v>72000</v>
      </c>
      <c r="E18" s="152">
        <v>170000</v>
      </c>
      <c r="F18" s="152">
        <v>918000</v>
      </c>
      <c r="G18" s="152">
        <v>5000</v>
      </c>
      <c r="H18" s="168">
        <v>9000</v>
      </c>
      <c r="I18" s="169">
        <f t="shared" si="0"/>
        <v>5549000</v>
      </c>
      <c r="J18" s="176">
        <f t="shared" si="2"/>
        <v>2.9069767441860463</v>
      </c>
      <c r="K18" s="175">
        <v>5</v>
      </c>
      <c r="L18" s="168">
        <v>4941.85</v>
      </c>
      <c r="M18" s="152">
        <v>37180.25</v>
      </c>
      <c r="N18" s="152" t="s">
        <v>64</v>
      </c>
      <c r="O18" s="152"/>
      <c r="P18" s="152">
        <v>494.2</v>
      </c>
      <c r="Q18" s="178">
        <f t="shared" si="3"/>
        <v>42616.299999999996</v>
      </c>
      <c r="R18" s="179">
        <f t="shared" si="1"/>
        <v>5591616.3</v>
      </c>
    </row>
    <row r="19" spans="1:18" ht="21">
      <c r="A19" s="158" t="s">
        <v>104</v>
      </c>
      <c r="B19" s="152">
        <v>8000000</v>
      </c>
      <c r="C19" s="152">
        <v>193700</v>
      </c>
      <c r="D19" s="168">
        <v>87000</v>
      </c>
      <c r="E19" s="152">
        <v>113000</v>
      </c>
      <c r="F19" s="152">
        <v>918000</v>
      </c>
      <c r="G19" s="152">
        <v>10000</v>
      </c>
      <c r="H19" s="168">
        <v>9000</v>
      </c>
      <c r="I19" s="169">
        <f t="shared" si="0"/>
        <v>9330700</v>
      </c>
      <c r="J19" s="176">
        <f t="shared" si="2"/>
        <v>5.813953488372093</v>
      </c>
      <c r="K19" s="175">
        <v>10</v>
      </c>
      <c r="L19" s="168">
        <v>9883.8</v>
      </c>
      <c r="M19" s="168">
        <v>74360.4</v>
      </c>
      <c r="N19" s="152" t="s">
        <v>64</v>
      </c>
      <c r="O19" s="152"/>
      <c r="P19" s="172">
        <v>988.4</v>
      </c>
      <c r="Q19" s="178">
        <f t="shared" si="3"/>
        <v>85232.59999999999</v>
      </c>
      <c r="R19" s="179">
        <f t="shared" si="1"/>
        <v>9415932.6</v>
      </c>
    </row>
    <row r="20" spans="1:18" s="160" customFormat="1" ht="21">
      <c r="A20" s="159" t="s">
        <v>105</v>
      </c>
      <c r="B20" s="152">
        <v>8000000</v>
      </c>
      <c r="C20" s="152">
        <v>173000</v>
      </c>
      <c r="D20" s="168">
        <v>92000</v>
      </c>
      <c r="E20" s="152">
        <v>203000</v>
      </c>
      <c r="F20" s="152">
        <v>918000</v>
      </c>
      <c r="G20" s="152">
        <v>5000</v>
      </c>
      <c r="H20" s="158"/>
      <c r="I20" s="169">
        <f t="shared" si="0"/>
        <v>9391000</v>
      </c>
      <c r="J20" s="176">
        <f t="shared" si="2"/>
        <v>2.9069767441860463</v>
      </c>
      <c r="K20" s="175">
        <v>5</v>
      </c>
      <c r="L20" s="168">
        <v>4941.85</v>
      </c>
      <c r="M20" s="152">
        <v>37180.25</v>
      </c>
      <c r="N20" s="152" t="s">
        <v>64</v>
      </c>
      <c r="O20" s="152"/>
      <c r="P20" s="152">
        <v>494.2</v>
      </c>
      <c r="Q20" s="178">
        <f t="shared" si="3"/>
        <v>42616.299999999996</v>
      </c>
      <c r="R20" s="179">
        <f t="shared" si="1"/>
        <v>9433616.3</v>
      </c>
    </row>
    <row r="21" spans="1:18" s="160" customFormat="1" ht="21.75" thickBot="1">
      <c r="A21" s="113" t="s">
        <v>106</v>
      </c>
      <c r="B21" s="161">
        <v>14500000</v>
      </c>
      <c r="C21" s="161">
        <v>228000</v>
      </c>
      <c r="D21" s="168">
        <v>52000</v>
      </c>
      <c r="E21" s="152">
        <v>918000</v>
      </c>
      <c r="F21" s="152">
        <v>918000</v>
      </c>
      <c r="G21" s="161">
        <v>2000</v>
      </c>
      <c r="H21" s="162"/>
      <c r="I21" s="332">
        <f t="shared" si="0"/>
        <v>16618000</v>
      </c>
      <c r="J21" s="176">
        <f t="shared" si="2"/>
        <v>2.9069767441860463</v>
      </c>
      <c r="K21" s="175">
        <v>5</v>
      </c>
      <c r="L21" s="168">
        <v>4941.85</v>
      </c>
      <c r="M21" s="152">
        <v>37180.25</v>
      </c>
      <c r="N21" s="152" t="s">
        <v>64</v>
      </c>
      <c r="O21" s="161"/>
      <c r="P21" s="152">
        <v>494.2</v>
      </c>
      <c r="Q21" s="335">
        <f t="shared" si="3"/>
        <v>42616.299999999996</v>
      </c>
      <c r="R21" s="179">
        <f t="shared" si="1"/>
        <v>16660616.3</v>
      </c>
    </row>
    <row r="22" spans="1:19" ht="20.25" customHeight="1" thickBot="1">
      <c r="A22" s="163" t="s">
        <v>3</v>
      </c>
      <c r="B22" s="180">
        <f>SUM(B8:B21)</f>
        <v>102000000</v>
      </c>
      <c r="C22" s="180">
        <f aca="true" t="shared" si="4" ref="C22:H22">SUM(C8:C21)</f>
        <v>2066000</v>
      </c>
      <c r="D22" s="180">
        <f t="shared" si="4"/>
        <v>860000</v>
      </c>
      <c r="E22" s="180">
        <f t="shared" si="4"/>
        <v>26000000</v>
      </c>
      <c r="F22" s="180">
        <f t="shared" si="4"/>
        <v>14000000</v>
      </c>
      <c r="G22" s="180">
        <f t="shared" si="4"/>
        <v>31800</v>
      </c>
      <c r="H22" s="330">
        <f t="shared" si="4"/>
        <v>60000</v>
      </c>
      <c r="I22" s="333">
        <f t="shared" si="0"/>
        <v>145017800</v>
      </c>
      <c r="J22" s="331">
        <v>100</v>
      </c>
      <c r="K22" s="177">
        <f aca="true" t="shared" si="5" ref="K22:P22">SUM(K8:K21)</f>
        <v>172</v>
      </c>
      <c r="L22" s="180">
        <f t="shared" si="5"/>
        <v>170000.00000000003</v>
      </c>
      <c r="M22" s="180">
        <f t="shared" si="5"/>
        <v>1279000</v>
      </c>
      <c r="N22" s="164">
        <f t="shared" si="5"/>
        <v>0</v>
      </c>
      <c r="O22" s="164">
        <f t="shared" si="5"/>
        <v>0</v>
      </c>
      <c r="P22" s="330">
        <f t="shared" si="5"/>
        <v>17000.000000000004</v>
      </c>
      <c r="Q22" s="336">
        <f t="shared" si="3"/>
        <v>1466000</v>
      </c>
      <c r="R22" s="334">
        <f>Q22+I22</f>
        <v>146483800</v>
      </c>
      <c r="S22" s="139"/>
    </row>
    <row r="23" ht="19.5" thickTop="1"/>
    <row r="24" spans="1:12" ht="21">
      <c r="A24" s="134"/>
      <c r="E24" s="135"/>
      <c r="H24" s="135"/>
      <c r="L24" s="133"/>
    </row>
    <row r="25" spans="1:2" ht="18.75">
      <c r="A25" s="165" t="s">
        <v>141</v>
      </c>
      <c r="B25" s="166" t="s">
        <v>142</v>
      </c>
    </row>
    <row r="26" spans="1:2" ht="18.75">
      <c r="A26" s="165" t="s">
        <v>14</v>
      </c>
      <c r="B26" s="166" t="s">
        <v>143</v>
      </c>
    </row>
    <row r="27" spans="1:2" ht="18.75">
      <c r="A27" s="165" t="s">
        <v>144</v>
      </c>
      <c r="B27" s="166" t="s">
        <v>145</v>
      </c>
    </row>
    <row r="28" spans="1:2" ht="18.75">
      <c r="A28" s="165" t="s">
        <v>146</v>
      </c>
      <c r="B28" s="166" t="s">
        <v>147</v>
      </c>
    </row>
    <row r="29" spans="1:2" ht="18.75">
      <c r="A29" s="165" t="s">
        <v>148</v>
      </c>
      <c r="B29" s="166" t="s">
        <v>149</v>
      </c>
    </row>
    <row r="30" spans="1:2" ht="18.75">
      <c r="A30" s="165" t="s">
        <v>150</v>
      </c>
      <c r="B30" s="166" t="s">
        <v>151</v>
      </c>
    </row>
    <row r="31" spans="1:2" ht="18.75">
      <c r="A31" s="165" t="s">
        <v>152</v>
      </c>
      <c r="B31" s="166" t="s">
        <v>153</v>
      </c>
    </row>
    <row r="32" spans="1:2" ht="18.75">
      <c r="A32" s="165" t="s">
        <v>154</v>
      </c>
      <c r="B32" s="166" t="s">
        <v>155</v>
      </c>
    </row>
    <row r="33" spans="1:2" ht="18.75">
      <c r="A33" s="165" t="s">
        <v>156</v>
      </c>
      <c r="B33" s="166" t="s">
        <v>157</v>
      </c>
    </row>
    <row r="34" spans="1:2" ht="18.75">
      <c r="A34" s="165" t="s">
        <v>158</v>
      </c>
      <c r="B34" s="166" t="s">
        <v>159</v>
      </c>
    </row>
    <row r="35" spans="1:2" ht="18.75">
      <c r="A35" s="165" t="s">
        <v>160</v>
      </c>
      <c r="B35" s="166" t="s">
        <v>161</v>
      </c>
    </row>
    <row r="36" spans="1:2" ht="18.75">
      <c r="A36" s="165" t="s">
        <v>162</v>
      </c>
      <c r="B36" s="166" t="s">
        <v>163</v>
      </c>
    </row>
    <row r="37" spans="1:2" ht="18.75">
      <c r="A37" s="165" t="s">
        <v>164</v>
      </c>
      <c r="B37" s="166" t="s">
        <v>165</v>
      </c>
    </row>
    <row r="38" spans="1:2" ht="18.75">
      <c r="A38" s="165" t="s">
        <v>166</v>
      </c>
      <c r="B38" s="166" t="s">
        <v>167</v>
      </c>
    </row>
    <row r="39" spans="1:2" ht="18.75">
      <c r="A39" s="165" t="s">
        <v>168</v>
      </c>
      <c r="B39" s="166" t="s">
        <v>169</v>
      </c>
    </row>
  </sheetData>
  <sheetProtection/>
  <mergeCells count="7">
    <mergeCell ref="R3:R5"/>
    <mergeCell ref="B3:H3"/>
    <mergeCell ref="I3:I5"/>
    <mergeCell ref="J3:J5"/>
    <mergeCell ref="K3:K5"/>
    <mergeCell ref="L3:O3"/>
    <mergeCell ref="Q3:Q5"/>
  </mergeCells>
  <printOptions/>
  <pageMargins left="0.2755905511811024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K15" sqref="K15"/>
    </sheetView>
  </sheetViews>
  <sheetFormatPr defaultColWidth="9.140625" defaultRowHeight="12.75"/>
  <cols>
    <col min="1" max="1" width="20.8515625" style="84" customWidth="1"/>
    <col min="2" max="2" width="20.28125" style="84" customWidth="1"/>
    <col min="3" max="3" width="10.57421875" style="85" customWidth="1"/>
    <col min="4" max="4" width="20.421875" style="86" customWidth="1"/>
    <col min="5" max="5" width="9.57421875" style="84" customWidth="1"/>
    <col min="6" max="6" width="26.28125" style="84" customWidth="1"/>
    <col min="7" max="7" width="9.00390625" style="84" customWidth="1"/>
    <col min="8" max="8" width="20.7109375" style="84" customWidth="1"/>
    <col min="9" max="9" width="9.421875" style="84" customWidth="1"/>
    <col min="10" max="10" width="10.28125" style="84" customWidth="1"/>
    <col min="11" max="11" width="14.8515625" style="84" customWidth="1"/>
    <col min="12" max="16384" width="9.140625" style="84" customWidth="1"/>
  </cols>
  <sheetData>
    <row r="1" spans="1:11" ht="21">
      <c r="A1" s="83" t="s">
        <v>133</v>
      </c>
      <c r="K1" s="115" t="s">
        <v>91</v>
      </c>
    </row>
    <row r="2" spans="1:11" s="83" customFormat="1" ht="24" customHeight="1">
      <c r="A2" s="87"/>
      <c r="B2" s="88" t="s">
        <v>43</v>
      </c>
      <c r="C2" s="368" t="s">
        <v>65</v>
      </c>
      <c r="D2" s="369"/>
      <c r="E2" s="368" t="s">
        <v>66</v>
      </c>
      <c r="F2" s="369"/>
      <c r="G2" s="368" t="s">
        <v>67</v>
      </c>
      <c r="H2" s="369"/>
      <c r="I2" s="368" t="s">
        <v>68</v>
      </c>
      <c r="J2" s="369"/>
      <c r="K2" s="89" t="s">
        <v>44</v>
      </c>
    </row>
    <row r="3" spans="1:11" s="83" customFormat="1" ht="24" customHeight="1">
      <c r="A3" s="90" t="s">
        <v>45</v>
      </c>
      <c r="B3" s="91"/>
      <c r="C3" s="370" t="s">
        <v>110</v>
      </c>
      <c r="D3" s="371"/>
      <c r="E3" s="364" t="s">
        <v>111</v>
      </c>
      <c r="F3" s="364"/>
      <c r="G3" s="365" t="s">
        <v>112</v>
      </c>
      <c r="H3" s="366"/>
      <c r="I3" s="365" t="s">
        <v>64</v>
      </c>
      <c r="J3" s="367"/>
      <c r="K3" s="92"/>
    </row>
    <row r="4" spans="1:11" s="97" customFormat="1" ht="24" customHeight="1">
      <c r="A4" s="93"/>
      <c r="B4" s="93" t="s">
        <v>109</v>
      </c>
      <c r="C4" s="94" t="s">
        <v>46</v>
      </c>
      <c r="D4" s="95" t="s">
        <v>34</v>
      </c>
      <c r="E4" s="94" t="s">
        <v>46</v>
      </c>
      <c r="F4" s="96" t="s">
        <v>34</v>
      </c>
      <c r="G4" s="94" t="s">
        <v>46</v>
      </c>
      <c r="H4" s="96" t="s">
        <v>34</v>
      </c>
      <c r="I4" s="94" t="s">
        <v>46</v>
      </c>
      <c r="J4" s="96" t="s">
        <v>34</v>
      </c>
      <c r="K4" s="96"/>
    </row>
    <row r="5" spans="1:11" ht="24" customHeight="1">
      <c r="A5" s="98" t="s">
        <v>45</v>
      </c>
      <c r="B5" s="99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21">
      <c r="A6" s="189" t="s">
        <v>95</v>
      </c>
      <c r="B6" s="200">
        <v>8220832.6</v>
      </c>
      <c r="C6" s="199">
        <v>0.4</v>
      </c>
      <c r="D6" s="200">
        <f>B6*C6</f>
        <v>3288333.04</v>
      </c>
      <c r="E6" s="199">
        <v>0.4</v>
      </c>
      <c r="F6" s="200">
        <f>B6*E6</f>
        <v>3288333.04</v>
      </c>
      <c r="G6" s="199">
        <v>0.2</v>
      </c>
      <c r="H6" s="200">
        <f>B6*G6</f>
        <v>1644166.52</v>
      </c>
      <c r="I6" s="100"/>
      <c r="J6" s="100"/>
      <c r="K6" s="201">
        <f>D6+F6+H6</f>
        <v>8220832.6</v>
      </c>
    </row>
    <row r="7" spans="1:11" ht="21">
      <c r="A7" s="190" t="s">
        <v>96</v>
      </c>
      <c r="B7" s="99">
        <v>10587162.66</v>
      </c>
      <c r="C7" s="199">
        <v>0.5</v>
      </c>
      <c r="D7" s="200">
        <f>B7*C7</f>
        <v>5293581.33</v>
      </c>
      <c r="E7" s="199">
        <v>0.5</v>
      </c>
      <c r="F7" s="200">
        <f aca="true" t="shared" si="0" ref="F7:F15">B7*E7</f>
        <v>5293581.33</v>
      </c>
      <c r="G7" s="199">
        <v>0</v>
      </c>
      <c r="H7" s="200">
        <f aca="true" t="shared" si="1" ref="H7:H15">B7*G7</f>
        <v>0</v>
      </c>
      <c r="I7" s="100"/>
      <c r="J7" s="100"/>
      <c r="K7" s="201">
        <f>D7+F7+H7</f>
        <v>10587162.66</v>
      </c>
    </row>
    <row r="8" spans="1:11" ht="21">
      <c r="A8" s="190" t="s">
        <v>97</v>
      </c>
      <c r="B8" s="99"/>
      <c r="C8" s="100"/>
      <c r="D8" s="200"/>
      <c r="E8" s="100"/>
      <c r="F8" s="200"/>
      <c r="G8" s="100"/>
      <c r="H8" s="200"/>
      <c r="I8" s="100"/>
      <c r="J8" s="100"/>
      <c r="K8" s="201"/>
    </row>
    <row r="9" spans="1:11" ht="21">
      <c r="A9" s="189" t="s">
        <v>98</v>
      </c>
      <c r="B9" s="99"/>
      <c r="C9" s="100"/>
      <c r="D9" s="200"/>
      <c r="E9" s="100"/>
      <c r="F9" s="200"/>
      <c r="G9" s="100"/>
      <c r="H9" s="200"/>
      <c r="I9" s="100"/>
      <c r="J9" s="100"/>
      <c r="K9" s="201"/>
    </row>
    <row r="10" spans="1:11" ht="21">
      <c r="A10" s="189" t="s">
        <v>99</v>
      </c>
      <c r="B10" s="99"/>
      <c r="C10" s="100"/>
      <c r="D10" s="200"/>
      <c r="E10" s="100"/>
      <c r="F10" s="200"/>
      <c r="G10" s="100"/>
      <c r="H10" s="200"/>
      <c r="I10" s="100"/>
      <c r="J10" s="100"/>
      <c r="K10" s="201"/>
    </row>
    <row r="11" spans="1:11" ht="21">
      <c r="A11" s="101"/>
      <c r="B11" s="99"/>
      <c r="C11" s="100"/>
      <c r="D11" s="200"/>
      <c r="E11" s="100"/>
      <c r="F11" s="200"/>
      <c r="G11" s="100"/>
      <c r="H11" s="200"/>
      <c r="I11" s="100"/>
      <c r="J11" s="100"/>
      <c r="K11" s="201"/>
    </row>
    <row r="12" spans="1:11" ht="21">
      <c r="A12" s="98" t="s">
        <v>47</v>
      </c>
      <c r="B12" s="99"/>
      <c r="C12" s="100"/>
      <c r="D12" s="200"/>
      <c r="E12" s="100"/>
      <c r="F12" s="200"/>
      <c r="G12" s="100"/>
      <c r="H12" s="200"/>
      <c r="I12" s="100"/>
      <c r="J12" s="100"/>
      <c r="K12" s="201"/>
    </row>
    <row r="13" spans="1:11" ht="21">
      <c r="A13" s="194" t="s">
        <v>100</v>
      </c>
      <c r="B13" s="99">
        <v>6707616.3</v>
      </c>
      <c r="C13" s="199">
        <v>0.05</v>
      </c>
      <c r="D13" s="200">
        <f>B13*C13</f>
        <v>335380.815</v>
      </c>
      <c r="E13" s="199">
        <v>0.05</v>
      </c>
      <c r="F13" s="200">
        <f t="shared" si="0"/>
        <v>335380.815</v>
      </c>
      <c r="G13" s="199">
        <v>0.9</v>
      </c>
      <c r="H13" s="200">
        <f t="shared" si="1"/>
        <v>6036854.67</v>
      </c>
      <c r="I13" s="100"/>
      <c r="J13" s="100"/>
      <c r="K13" s="201">
        <f>D13+F13+H13</f>
        <v>6707616.3</v>
      </c>
    </row>
    <row r="14" spans="1:11" ht="21">
      <c r="A14" s="195" t="s">
        <v>101</v>
      </c>
      <c r="B14" s="99">
        <v>6933616.3</v>
      </c>
      <c r="C14" s="198">
        <v>0.3333</v>
      </c>
      <c r="D14" s="200">
        <f>B14*C14</f>
        <v>2310974.31279</v>
      </c>
      <c r="E14" s="198">
        <v>0.3333</v>
      </c>
      <c r="F14" s="200">
        <f t="shared" si="0"/>
        <v>2310974.31279</v>
      </c>
      <c r="G14" s="198">
        <v>0.3333</v>
      </c>
      <c r="H14" s="200">
        <f t="shared" si="1"/>
        <v>2310974.31279</v>
      </c>
      <c r="I14" s="100"/>
      <c r="J14" s="100"/>
      <c r="K14" s="201">
        <f>D14+F14+H14</f>
        <v>6932922.93837</v>
      </c>
    </row>
    <row r="15" spans="1:11" ht="21">
      <c r="A15" s="194" t="s">
        <v>102</v>
      </c>
      <c r="B15" s="99">
        <v>5643046.53</v>
      </c>
      <c r="C15" s="199">
        <v>0.3</v>
      </c>
      <c r="D15" s="200">
        <f>B15*C15</f>
        <v>1692913.959</v>
      </c>
      <c r="E15" s="199">
        <v>0.7</v>
      </c>
      <c r="F15" s="200">
        <f t="shared" si="0"/>
        <v>3950132.571</v>
      </c>
      <c r="G15" s="199">
        <v>0</v>
      </c>
      <c r="H15" s="200">
        <f t="shared" si="1"/>
        <v>0</v>
      </c>
      <c r="I15" s="100"/>
      <c r="J15" s="100"/>
      <c r="K15" s="201">
        <f>D15+F15+H15</f>
        <v>5643046.53</v>
      </c>
    </row>
    <row r="16" spans="1:11" ht="21">
      <c r="A16" s="196" t="s">
        <v>103</v>
      </c>
      <c r="B16" s="99"/>
      <c r="C16" s="100"/>
      <c r="D16" s="200"/>
      <c r="E16" s="100"/>
      <c r="F16" s="200"/>
      <c r="G16" s="100"/>
      <c r="H16" s="200"/>
      <c r="I16" s="100"/>
      <c r="J16" s="100"/>
      <c r="K16" s="201"/>
    </row>
    <row r="17" spans="1:11" ht="21">
      <c r="A17" s="195" t="s">
        <v>104</v>
      </c>
      <c r="B17" s="99"/>
      <c r="C17" s="100"/>
      <c r="D17" s="200"/>
      <c r="E17" s="100"/>
      <c r="F17" s="200"/>
      <c r="G17" s="100"/>
      <c r="H17" s="200"/>
      <c r="I17" s="100"/>
      <c r="J17" s="100"/>
      <c r="K17" s="201"/>
    </row>
    <row r="18" spans="1:11" ht="21">
      <c r="A18" s="197" t="s">
        <v>105</v>
      </c>
      <c r="B18" s="99"/>
      <c r="C18" s="100"/>
      <c r="D18" s="200"/>
      <c r="E18" s="100"/>
      <c r="F18" s="200"/>
      <c r="G18" s="100"/>
      <c r="H18" s="200"/>
      <c r="I18" s="100"/>
      <c r="J18" s="100"/>
      <c r="K18" s="201"/>
    </row>
    <row r="19" spans="1:12" ht="21">
      <c r="A19" s="195" t="s">
        <v>106</v>
      </c>
      <c r="B19" s="99"/>
      <c r="C19" s="100"/>
      <c r="D19" s="200"/>
      <c r="E19" s="100"/>
      <c r="F19" s="200"/>
      <c r="G19" s="100"/>
      <c r="H19" s="200"/>
      <c r="I19" s="100"/>
      <c r="J19" s="100"/>
      <c r="K19" s="201"/>
      <c r="L19" s="102"/>
    </row>
    <row r="20" spans="1:12" ht="21">
      <c r="A20" s="101"/>
      <c r="B20" s="99"/>
      <c r="C20" s="100"/>
      <c r="D20" s="100"/>
      <c r="E20" s="100"/>
      <c r="F20" s="100"/>
      <c r="G20" s="100"/>
      <c r="H20" s="100"/>
      <c r="I20" s="100"/>
      <c r="J20" s="100"/>
      <c r="K20" s="201"/>
      <c r="L20" s="102"/>
    </row>
    <row r="21" spans="1:11" s="83" customFormat="1" ht="21.75" thickBot="1">
      <c r="A21" s="103"/>
      <c r="B21" s="107"/>
      <c r="C21" s="108"/>
      <c r="D21" s="108"/>
      <c r="E21" s="108"/>
      <c r="F21" s="108"/>
      <c r="G21" s="108"/>
      <c r="H21" s="108"/>
      <c r="I21" s="108"/>
      <c r="J21" s="108"/>
      <c r="K21" s="103"/>
    </row>
    <row r="22" spans="6:10" ht="21.75" thickTop="1">
      <c r="F22" s="102"/>
      <c r="H22" s="102"/>
      <c r="J22" s="102"/>
    </row>
    <row r="25" spans="4:6" ht="21">
      <c r="D25" s="104"/>
      <c r="F25" s="105"/>
    </row>
    <row r="26" spans="4:6" ht="21">
      <c r="D26" s="104"/>
      <c r="F26" s="105"/>
    </row>
    <row r="27" spans="4:6" ht="21">
      <c r="D27" s="104"/>
      <c r="F27" s="105"/>
    </row>
    <row r="28" spans="4:6" ht="21">
      <c r="D28" s="104"/>
      <c r="F28" s="105"/>
    </row>
    <row r="29" spans="4:6" ht="21">
      <c r="D29" s="104"/>
      <c r="F29" s="105"/>
    </row>
    <row r="30" spans="4:6" ht="21">
      <c r="D30" s="104"/>
      <c r="F30" s="105"/>
    </row>
    <row r="31" spans="4:6" ht="21">
      <c r="D31" s="104"/>
      <c r="F31" s="105"/>
    </row>
    <row r="32" ht="21">
      <c r="F32" s="105"/>
    </row>
    <row r="33" spans="6:8" ht="21">
      <c r="F33" s="105"/>
      <c r="H33" s="106"/>
    </row>
    <row r="34" ht="21">
      <c r="F34" s="105"/>
    </row>
    <row r="35" ht="21">
      <c r="F35" s="105"/>
    </row>
    <row r="36" ht="21">
      <c r="F36" s="105"/>
    </row>
  </sheetData>
  <sheetProtection/>
  <mergeCells count="8">
    <mergeCell ref="C2:D2"/>
    <mergeCell ref="E2:F2"/>
    <mergeCell ref="G2:H2"/>
    <mergeCell ref="I2:J2"/>
    <mergeCell ref="C3:D3"/>
    <mergeCell ref="E3:F3"/>
    <mergeCell ref="G3:H3"/>
    <mergeCell ref="I3:J3"/>
  </mergeCells>
  <printOptions/>
  <pageMargins left="0.7874015748031497" right="0" top="1.141732283464567" bottom="0.8267716535433072" header="0.7480314960629921" footer="0.5118110236220472"/>
  <pageSetup horizontalDpi="600" verticalDpi="600" orientation="landscape" pageOrder="overThenDown" paperSize="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2012-05-31T06:50:56Z</cp:lastPrinted>
  <dcterms:created xsi:type="dcterms:W3CDTF">2011-03-21T06:42:52Z</dcterms:created>
  <dcterms:modified xsi:type="dcterms:W3CDTF">2012-06-22T03:48:25Z</dcterms:modified>
  <cp:category/>
  <cp:version/>
  <cp:contentType/>
  <cp:contentStatus/>
</cp:coreProperties>
</file>